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f984c97d5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l" sheetId="1" r:id="Ra5ca647017d8449a"/>
    <x:sheet xmlns:r="http://schemas.openxmlformats.org/officeDocument/2006/relationships" name="Flight Plan" sheetId="2" r:id="Rdbca89743ece4b91"/>
    <x:sheet xmlns:r="http://schemas.openxmlformats.org/officeDocument/2006/relationships" name="Weapons" sheetId="3" r:id="R70a83af335a3488d"/>
    <x:sheet xmlns:r="http://schemas.openxmlformats.org/officeDocument/2006/relationships" name="Debrief" sheetId="4" r:id="Refa33e6ae9b943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8">
    <x:font>
      <x:sz val="11"/>
      <x:name val="Carlito"/>
    </x:font>
    <x:font>
      <x:sz val="11"/>
      <x:color rgb="FF17212B"/>
      <x:name val="Arial"/>
    </x:font>
    <x:font>
      <x:b/>
      <x:sz val="16"/>
      <x:color rgb="FF17212B"/>
      <x:name val="Arial"/>
    </x:font>
    <x:font>
      <x:sz val="10"/>
      <x:color rgb="FF4E5E6A"/>
      <x:name val="Arial"/>
    </x:font>
    <x:font>
      <x:b/>
      <x:sz val="11"/>
      <x:color rgb="FF17212B"/>
      <x:name val="Arial"/>
    </x:font>
    <x:font>
      <x:sz val="11"/>
      <x:color rgb="FF17212B"/>
      <x:name val="Arial"/>
    </x:font>
    <x:font>
      <x:sz val="10"/>
      <x:color rgb="FF445D75"/>
      <x:name val="Arial"/>
    </x:font>
    <x:font>
      <x:sz val="11"/>
      <x:color rgb="FF1833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E9ECEF"/>
      </x:patternFill>
    </x:fill>
    <x:fill>
      <x:patternFill patternType="solid">
        <x:fgColor rgb="FFFFFDF5"/>
      </x:patternFill>
    </x:fill>
  </x:fills>
  <x:borders count="3">
    <x:border/>
    <x:border>
      <x:bottom style="thin">
        <x:color rgb="FFB6C0C8"/>
      </x:bottom>
    </x:border>
    <x:border>
      <x:bottom style="thin">
        <x:color rgb="FFA8B1BA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C2420"/>
      </x:font>
      <x:fill>
        <x:patternFill>
          <x:bgColor rgb="FFFCE9E6"/>
        </x:patternFill>
      </x:fill>
    </x:dxf>
    <x:dxf>
      <x:font>
        <x:color rgb="FF9C2420"/>
      </x:font>
      <x:fill>
        <x:patternFill>
          <x:bgColor rgb="FFFCE9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4240430ef4cf1" /><Relationship Type="http://schemas.openxmlformats.org/officeDocument/2006/relationships/theme" Target="/xl/theme/theme1.xml" Id="Reeffffa230474325" /><Relationship Type="http://schemas.openxmlformats.org/officeDocument/2006/relationships/sharedStrings" Target="/xl/sharedStrings.xml" Id="R9fadcdd1970b4d05" /><Relationship Type="http://schemas.openxmlformats.org/officeDocument/2006/relationships/worksheet" Target="/xl/worksheets/sheet1.xml" Id="Ra5ca647017d8449a" /><Relationship Type="http://schemas.openxmlformats.org/officeDocument/2006/relationships/worksheet" Target="/xl/worksheets/sheet2.xml" Id="Rdbca89743ece4b91" /><Relationship Type="http://schemas.openxmlformats.org/officeDocument/2006/relationships/worksheet" Target="/xl/worksheets/sheet3.xml" Id="R70a83af335a3488d" /><Relationship Type="http://schemas.openxmlformats.org/officeDocument/2006/relationships/worksheet" Target="/xl/worksheets/sheet4.xml" Id="Refa33e6ae9b943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33" hidden="0" customWidth="1"/>
    <x:col min="2" max="2" width="3" hidden="0" customWidth="1"/>
    <x:col min="3" max="3" width="83" hidden="0" customWidth="1"/>
    <x:col min="4" max="4" width="3" hidden="0" customWidth="1"/>
    <x:col min="5" max="5" width="15" hidden="0" customWidth="1"/>
    <x:col min="6" max="6" width="14" hidden="0" customWidth="1"/>
    <x:col min="7" max="7" width="16" hidden="0" customWidth="1"/>
    <x:col min="8" max="8" width="14" hidden="0" customWidth="1"/>
    <x:col min="9" max="9" width="14" hidden="0" customWidth="1"/>
    <x:col min="10" max="10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Silent Approach | Mission SA-01.4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First Light Academy · Student calculation record. Make one copy per group and preserve each attempt.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 t="str">
        <x:v>Group / period</x:v>
      </x:c>
      <x:c r="B5" s="2"/>
      <x:c r="C5" s="7" t="str"/>
      <x:c r="D5" s="7"/>
      <x:c r="E5" s="7"/>
      <x:c r="F5" s="2" t="str">
        <x:v>Attempt ID</x:v>
      </x:c>
      <x:c r="G5" s="2"/>
      <x:c r="H5" s="7" t="str"/>
      <x:c r="I5" s="7"/>
      <x:c r="J5" s="7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9" customHeight="1">
      <x:c r="A7" s="12" t="str">
        <x:v>Mission parameter</x:v>
      </x:c>
      <x:c r="B7" s="12" t="str"/>
      <x:c r="C7" s="12" t="str">
        <x:v>Value / rule</x:v>
      </x:c>
      <x:c r="D7" s="12" t="str"/>
      <x:c r="E7" s="2"/>
      <x:c r="F7" s="12" t="str">
        <x:v>Contact</x:v>
      </x:c>
      <x:c r="G7" s="12" t="str">
        <x:v>Type</x:v>
      </x:c>
      <x:c r="H7" s="12" t="str">
        <x:v>x (m)</x:v>
      </x:c>
      <x:c r="I7" s="12" t="str">
        <x:v>y (m)</x:v>
      </x:c>
      <x:c r="J7" s="2"/>
    </x:row>
    <x:row r="8" ht="26" customHeight="1">
      <x:c r="A8" s="13" t="str">
        <x:v>Coordinate system</x:v>
      </x:c>
      <x:c r="B8" s="13"/>
      <x:c r="C8" s="2" t="str">
        <x:v>+x right; +y up</x:v>
      </x:c>
      <x:c r="D8" s="2"/>
      <x:c r="E8" s="2"/>
      <x:c r="F8" s="2" t="str">
        <x:v>M01</x:v>
      </x:c>
      <x:c r="G8" s="2" t="str">
        <x:v>mine</x:v>
      </x:c>
      <x:c r="H8" s="2" t="n">
        <x:v>-1200</x:v>
      </x:c>
      <x:c r="I8" s="2" t="n">
        <x:v>-2100</x:v>
      </x:c>
      <x:c r="J8" s="2"/>
    </x:row>
    <x:row r="9" ht="26" customHeight="1">
      <x:c r="A9" s="13" t="str">
        <x:v>Initial position (m)</x:v>
      </x:c>
      <x:c r="B9" s="13"/>
      <x:c r="C9" s="2" t="str">
        <x:v>x = -3400; y = 0</x:v>
      </x:c>
      <x:c r="D9" s="2"/>
      <x:c r="E9" s="2"/>
      <x:c r="F9" s="2" t="str">
        <x:v>M02</x:v>
      </x:c>
      <x:c r="G9" s="2" t="str">
        <x:v>mine</x:v>
      </x:c>
      <x:c r="H9" s="2" t="n">
        <x:v>-1200</x:v>
      </x:c>
      <x:c r="I9" s="2" t="n">
        <x:v>-1400</x:v>
      </x:c>
      <x:c r="J9" s="2"/>
    </x:row>
    <x:row r="10" ht="26" customHeight="1">
      <x:c r="A10" s="13" t="str">
        <x:v>Initial velocity (m/s)</x:v>
      </x:c>
      <x:c r="B10" s="13"/>
      <x:c r="C10" s="2" t="str">
        <x:v>vx = 60; vy = 0</x:v>
      </x:c>
      <x:c r="D10" s="2"/>
      <x:c r="E10" s="2"/>
      <x:c r="F10" s="2" t="str">
        <x:v>M03</x:v>
      </x:c>
      <x:c r="G10" s="2" t="str">
        <x:v>mine</x:v>
      </x:c>
      <x:c r="H10" s="2" t="n">
        <x:v>-1200</x:v>
      </x:c>
      <x:c r="I10" s="2" t="n">
        <x:v>-700</x:v>
      </x:c>
      <x:c r="J10" s="2"/>
    </x:row>
    <x:row r="11" ht="26" customHeight="1">
      <x:c r="A11" s="13" t="str">
        <x:v>Mission bounds (m)</x:v>
      </x:c>
      <x:c r="B11" s="13"/>
      <x:c r="C11" s="2" t="str">
        <x:v>x: -4000 to 4000; y: -3000 to 3000</x:v>
      </x:c>
      <x:c r="D11" s="2"/>
      <x:c r="E11" s="2"/>
      <x:c r="F11" s="2" t="str">
        <x:v>M04</x:v>
      </x:c>
      <x:c r="G11" s="2" t="str">
        <x:v>mine</x:v>
      </x:c>
      <x:c r="H11" s="2" t="n">
        <x:v>-1200</x:v>
      </x:c>
      <x:c r="I11" s="2" t="n">
        <x:v>0</x:v>
      </x:c>
      <x:c r="J11" s="2"/>
    </x:row>
    <x:row r="12" ht="47" customHeight="1">
      <x:c r="A12" s="13" t="str">
        <x:v>Outside allowance</x:v>
      </x:c>
      <x:c r="B12" s="13"/>
      <x:c r="C12" s="14" t="str">
        <x:v>Failure after more than 15 s cumulative game time; center position determines crossing.</x:v>
      </x:c>
      <x:c r="D12" s="2"/>
      <x:c r="E12" s="2"/>
      <x:c r="F12" s="2" t="str">
        <x:v>M05</x:v>
      </x:c>
      <x:c r="G12" s="2" t="str">
        <x:v>mine</x:v>
      </x:c>
      <x:c r="H12" s="2" t="n">
        <x:v>-1200</x:v>
      </x:c>
      <x:c r="I12" s="2" t="n">
        <x:v>700</x:v>
      </x:c>
      <x:c r="J12" s="2"/>
    </x:row>
    <x:row r="13" ht="26" customHeight="1">
      <x:c r="A13" s="13" t="str">
        <x:v>Acceleration limit (m/s²)</x:v>
      </x:c>
      <x:c r="B13" s="13"/>
      <x:c r="C13" s="2" t="n">
        <x:v>4</x:v>
      </x:c>
      <x:c r="D13" s="2"/>
      <x:c r="E13" s="2"/>
      <x:c r="F13" s="2" t="str">
        <x:v>M06</x:v>
      </x:c>
      <x:c r="G13" s="2" t="str">
        <x:v>mine</x:v>
      </x:c>
      <x:c r="H13" s="2" t="n">
        <x:v>-1200</x:v>
      </x:c>
      <x:c r="I13" s="2" t="n">
        <x:v>1400</x:v>
      </x:c>
      <x:c r="J13" s="2"/>
    </x:row>
    <x:row r="14" ht="26" customHeight="1">
      <x:c r="A14" s="13" t="str">
        <x:v>Main ammunition</x:v>
      </x:c>
      <x:c r="B14" s="13"/>
      <x:c r="C14" s="2" t="n">
        <x:v>6</x:v>
      </x:c>
      <x:c r="D14" s="2"/>
      <x:c r="E14" s="2"/>
      <x:c r="F14" s="2" t="str">
        <x:v>M07</x:v>
      </x:c>
      <x:c r="G14" s="2" t="str">
        <x:v>mine</x:v>
      </x:c>
      <x:c r="H14" s="2" t="n">
        <x:v>-1200</x:v>
      </x:c>
      <x:c r="I14" s="2" t="n">
        <x:v>2100</x:v>
      </x:c>
      <x:c r="J14" s="2"/>
    </x:row>
    <x:row r="15" ht="26" customHeight="1">
      <x:c r="A15" s="13" t="str">
        <x:v>Main launch speed limit (m/s)</x:v>
      </x:c>
      <x:c r="B15" s="13"/>
      <x:c r="C15" s="2" t="n">
        <x:v>600</x:v>
      </x:c>
      <x:c r="D15" s="2"/>
      <x:c r="E15" s="2"/>
      <x:c r="F15" s="2" t="str">
        <x:v>M08</x:v>
      </x:c>
      <x:c r="G15" s="2" t="str">
        <x:v>mine</x:v>
      </x:c>
      <x:c r="H15" s="2" t="n">
        <x:v>-600</x:v>
      </x:c>
      <x:c r="I15" s="2" t="n">
        <x:v>-1750</x:v>
      </x:c>
      <x:c r="J15" s="2"/>
    </x:row>
    <x:row r="16" ht="26" customHeight="1">
      <x:c r="A16" s="13" t="str">
        <x:v>Main shot separation (s)</x:v>
      </x:c>
      <x:c r="B16" s="13"/>
      <x:c r="C16" s="2" t="n">
        <x:v>10</x:v>
      </x:c>
      <x:c r="D16" s="2"/>
      <x:c r="E16" s="2"/>
      <x:c r="F16" s="2" t="str">
        <x:v>M09</x:v>
      </x:c>
      <x:c r="G16" s="2" t="str">
        <x:v>mine</x:v>
      </x:c>
      <x:c r="H16" s="2" t="n">
        <x:v>-600</x:v>
      </x:c>
      <x:c r="I16" s="2" t="n">
        <x:v>-1050</x:v>
      </x:c>
      <x:c r="J16" s="2"/>
    </x:row>
    <x:row r="17" ht="26" customHeight="1">
      <x:c r="A17" s="13" t="str">
        <x:v>Laser charge time (s)</x:v>
      </x:c>
      <x:c r="B17" s="13"/>
      <x:c r="C17" s="2" t="n">
        <x:v>10</x:v>
      </x:c>
      <x:c r="D17" s="2"/>
      <x:c r="E17" s="2"/>
      <x:c r="F17" s="2" t="str">
        <x:v>M10</x:v>
      </x:c>
      <x:c r="G17" s="2" t="str">
        <x:v>mine</x:v>
      </x:c>
      <x:c r="H17" s="2" t="n">
        <x:v>-600</x:v>
      </x:c>
      <x:c r="I17" s="2" t="n">
        <x:v>-350</x:v>
      </x:c>
      <x:c r="J17" s="2"/>
    </x:row>
    <x:row r="18" ht="26" customHeight="1">
      <x:c r="A18" s="13" t="str">
        <x:v>Laser range (m)</x:v>
      </x:c>
      <x:c r="B18" s="13"/>
      <x:c r="C18" s="2" t="n">
        <x:v>2000</x:v>
      </x:c>
      <x:c r="D18" s="2"/>
      <x:c r="E18" s="2"/>
      <x:c r="F18" s="2" t="str">
        <x:v>M11</x:v>
      </x:c>
      <x:c r="G18" s="2" t="str">
        <x:v>mine</x:v>
      </x:c>
      <x:c r="H18" s="2" t="n">
        <x:v>-600</x:v>
      </x:c>
      <x:c r="I18" s="2" t="n">
        <x:v>350</x:v>
      </x:c>
      <x:c r="J18" s="2"/>
    </x:row>
    <x:row r="19" ht="47" customHeight="1">
      <x:c r="A19" s="13" t="str">
        <x:v>Laser rule</x:v>
      </x:c>
      <x:c r="B19" s="13"/>
      <x:c r="C19" s="14" t="str">
        <x:v>Aim locks at charge start; fire 10 s later. Only torpedoes take laser damage. Solids block the beam.</x:v>
      </x:c>
      <x:c r="D19" s="2"/>
      <x:c r="E19" s="2"/>
      <x:c r="F19" s="2" t="str">
        <x:v>M12</x:v>
      </x:c>
      <x:c r="G19" s="2" t="str">
        <x:v>mine</x:v>
      </x:c>
      <x:c r="H19" s="2" t="n">
        <x:v>-600</x:v>
      </x:c>
      <x:c r="I19" s="2" t="n">
        <x:v>1050</x:v>
      </x:c>
      <x:c r="J19" s="2"/>
    </x:row>
    <x:row r="20" ht="26" customHeight="1">
      <x:c r="A20" s="13" t="str">
        <x:v>Turret acquisition radius (m)</x:v>
      </x:c>
      <x:c r="B20" s="13"/>
      <x:c r="C20" s="2" t="n">
        <x:v>3300</x:v>
      </x:c>
      <x:c r="D20" s="2"/>
      <x:c r="E20" s="2"/>
      <x:c r="F20" s="2" t="str">
        <x:v>M13</x:v>
      </x:c>
      <x:c r="G20" s="2" t="str">
        <x:v>mine</x:v>
      </x:c>
      <x:c r="H20" s="2" t="n">
        <x:v>-600</x:v>
      </x:c>
      <x:c r="I20" s="2" t="n">
        <x:v>1750</x:v>
      </x:c>
      <x:c r="J20" s="2"/>
    </x:row>
    <x:row r="21" ht="26" customHeight="1">
      <x:c r="A21" s="13" t="str">
        <x:v>Turret initial lock (s)</x:v>
      </x:c>
      <x:c r="B21" s="13"/>
      <x:c r="C21" s="2" t="n">
        <x:v>10</x:v>
      </x:c>
      <x:c r="D21" s="2"/>
      <x:c r="E21" s="2"/>
      <x:c r="F21" s="2" t="str">
        <x:v>M14</x:v>
      </x:c>
      <x:c r="G21" s="2" t="str">
        <x:v>mine</x:v>
      </x:c>
      <x:c r="H21" s="2" t="n">
        <x:v>-600</x:v>
      </x:c>
      <x:c r="I21" s="2" t="n">
        <x:v>2450</x:v>
      </x:c>
      <x:c r="J21" s="2"/>
    </x:row>
    <x:row r="22" ht="26" customHeight="1">
      <x:c r="A22" s="13" t="str">
        <x:v>Turret shot separation (s)</x:v>
      </x:c>
      <x:c r="B22" s="13"/>
      <x:c r="C22" s="2" t="n">
        <x:v>30</x:v>
      </x:c>
      <x:c r="D22" s="2"/>
      <x:c r="E22" s="2"/>
      <x:c r="F22" s="2" t="str">
        <x:v>M15</x:v>
      </x:c>
      <x:c r="G22" s="2" t="str">
        <x:v>mine</x:v>
      </x:c>
      <x:c r="H22" s="2" t="n">
        <x:v>0</x:v>
      </x:c>
      <x:c r="I22" s="2" t="n">
        <x:v>-1975</x:v>
      </x:c>
      <x:c r="J22" s="2"/>
    </x:row>
    <x:row r="23" ht="26" customHeight="1">
      <x:c r="A23" s="13" t="str">
        <x:v>Torpedo launch speed (m/s)</x:v>
      </x:c>
      <x:c r="B23" s="13"/>
      <x:c r="C23" s="2" t="n">
        <x:v>100</x:v>
      </x:c>
      <x:c r="D23" s="2"/>
      <x:c r="E23" s="2"/>
      <x:c r="F23" s="2" t="str">
        <x:v>M16</x:v>
      </x:c>
      <x:c r="G23" s="2" t="str">
        <x:v>mine</x:v>
      </x:c>
      <x:c r="H23" s="2" t="n">
        <x:v>0</x:v>
      </x:c>
      <x:c r="I23" s="2" t="n">
        <x:v>-1275</x:v>
      </x:c>
      <x:c r="J23" s="2"/>
    </x:row>
    <x:row r="24" ht="26" customHeight="1">
      <x:c r="A24" s="13" t="str">
        <x:v>Torpedo acceleration (m/s²)</x:v>
      </x:c>
      <x:c r="B24" s="13"/>
      <x:c r="C24" s="2" t="n">
        <x:v>4</x:v>
      </x:c>
      <x:c r="D24" s="2"/>
      <x:c r="E24" s="2"/>
      <x:c r="F24" s="2" t="str">
        <x:v>M17</x:v>
      </x:c>
      <x:c r="G24" s="2" t="str">
        <x:v>mine</x:v>
      </x:c>
      <x:c r="H24" s="2" t="n">
        <x:v>0</x:v>
      </x:c>
      <x:c r="I24" s="2" t="n">
        <x:v>-575</x:v>
      </x:c>
      <x:c r="J24" s="2"/>
    </x:row>
    <x:row r="25" ht="26" customHeight="1">
      <x:c r="A25" s="13" t="str">
        <x:v>Torpedo lifetime (s)</x:v>
      </x:c>
      <x:c r="B25" s="13"/>
      <x:c r="C25" s="2" t="n">
        <x:v>45</x:v>
      </x:c>
      <x:c r="D25" s="2"/>
      <x:c r="E25" s="2"/>
      <x:c r="F25" s="2" t="str">
        <x:v>M18</x:v>
      </x:c>
      <x:c r="G25" s="2" t="str">
        <x:v>mine</x:v>
      </x:c>
      <x:c r="H25" s="2" t="n">
        <x:v>0</x:v>
      </x:c>
      <x:c r="I25" s="2" t="n">
        <x:v>125</x:v>
      </x:c>
      <x:c r="J25" s="2"/>
    </x:row>
    <x:row r="26" ht="47" customHeight="1">
      <x:c r="A26" s="13" t="str">
        <x:v>Torpedo targeting</x:v>
      </x:c>
      <x:c r="B26" s="13"/>
      <x:c r="C26" s="14" t="str">
        <x:v>Predicts a coasting interception at launch; fixed acceleration vector afterward.</x:v>
      </x:c>
      <x:c r="D26" s="2"/>
      <x:c r="E26" s="2"/>
      <x:c r="F26" s="2" t="str">
        <x:v>M19</x:v>
      </x:c>
      <x:c r="G26" s="2" t="str">
        <x:v>mine</x:v>
      </x:c>
      <x:c r="H26" s="2" t="n">
        <x:v>0</x:v>
      </x:c>
      <x:c r="I26" s="2" t="n">
        <x:v>825</x:v>
      </x:c>
      <x:c r="J26" s="2"/>
    </x:row>
    <x:row r="27" ht="26" customHeight="1">
      <x:c r="A27" s="13" t="str">
        <x:v>Mine physical radius (m)</x:v>
      </x:c>
      <x:c r="B27" s="13"/>
      <x:c r="C27" s="2" t="n">
        <x:v>26</x:v>
      </x:c>
      <x:c r="D27" s="2"/>
      <x:c r="E27" s="2"/>
      <x:c r="F27" s="2" t="str">
        <x:v>M20</x:v>
      </x:c>
      <x:c r="G27" s="2" t="str">
        <x:v>mine</x:v>
      </x:c>
      <x:c r="H27" s="2" t="n">
        <x:v>0</x:v>
      </x:c>
      <x:c r="I27" s="2" t="n">
        <x:v>1525</x:v>
      </x:c>
      <x:c r="J27" s="2"/>
    </x:row>
    <x:row r="28" ht="26" customHeight="1">
      <x:c r="A28" s="13" t="str">
        <x:v>Mine trigger radius (m)</x:v>
      </x:c>
      <x:c r="B28" s="13"/>
      <x:c r="C28" s="2" t="n">
        <x:v>190</x:v>
      </x:c>
      <x:c r="D28" s="2"/>
      <x:c r="E28" s="2"/>
      <x:c r="F28" s="2" t="str">
        <x:v>M21</x:v>
      </x:c>
      <x:c r="G28" s="2" t="str">
        <x:v>mine</x:v>
      </x:c>
      <x:c r="H28" s="2" t="n">
        <x:v>0</x:v>
      </x:c>
      <x:c r="I28" s="2" t="n">
        <x:v>2225</x:v>
      </x:c>
      <x:c r="J28" s="2"/>
    </x:row>
    <x:row r="29" ht="47" customHeight="1">
      <x:c r="A29" s="13" t="str">
        <x:v>Minefield / blast</x:v>
      </x:c>
      <x:c r="B29" s="13"/>
      <x:c r="C29" s="14" t="str">
        <x:v>Staggered columns with outer guards beyond both boundaries. Blast radius appears on detonation; spacing prevents chain reactions.</x:v>
      </x:c>
      <x:c r="D29" s="2"/>
      <x:c r="E29" s="2"/>
      <x:c r="F29" s="2" t="str">
        <x:v>M22</x:v>
      </x:c>
      <x:c r="G29" s="2" t="str">
        <x:v>mine</x:v>
      </x:c>
      <x:c r="H29" s="2" t="n">
        <x:v>600</x:v>
      </x:c>
      <x:c r="I29" s="2" t="n">
        <x:v>-1875</x:v>
      </x:c>
      <x:c r="J29" s="2"/>
    </x:row>
    <x:row r="30" ht="26" customHeight="1">
      <x:c r="A30" s="13" t="str">
        <x:v>Dock center (m)</x:v>
      </x:c>
      <x:c r="B30" s="13"/>
      <x:c r="C30" s="2" t="str">
        <x:v>x = 3000; y = 0</x:v>
      </x:c>
      <x:c r="D30" s="2"/>
      <x:c r="E30" s="2"/>
      <x:c r="F30" s="2" t="str">
        <x:v>M23</x:v>
      </x:c>
      <x:c r="G30" s="2" t="str">
        <x:v>mine</x:v>
      </x:c>
      <x:c r="H30" s="2" t="n">
        <x:v>600</x:v>
      </x:c>
      <x:c r="I30" s="2" t="n">
        <x:v>-1175</x:v>
      </x:c>
      <x:c r="J30" s="2"/>
    </x:row>
    <x:row r="31" ht="26" customHeight="1">
      <x:c r="A31" s="13" t="str">
        <x:v>Dock radius (m)</x:v>
      </x:c>
      <x:c r="B31" s="13"/>
      <x:c r="C31" s="2" t="n">
        <x:v>120</x:v>
      </x:c>
      <x:c r="D31" s="2"/>
      <x:c r="E31" s="2"/>
      <x:c r="F31" s="2" t="str">
        <x:v>M24</x:v>
      </x:c>
      <x:c r="G31" s="2" t="str">
        <x:v>mine</x:v>
      </x:c>
      <x:c r="H31" s="2" t="n">
        <x:v>600</x:v>
      </x:c>
      <x:c r="I31" s="2" t="n">
        <x:v>-475</x:v>
      </x:c>
      <x:c r="J31" s="2"/>
    </x:row>
    <x:row r="32" ht="26" customHeight="1">
      <x:c r="A32" s="13" t="str">
        <x:v>Dock speed limit (m/s)</x:v>
      </x:c>
      <x:c r="B32" s="13"/>
      <x:c r="C32" s="2" t="n">
        <x:v>5</x:v>
      </x:c>
      <x:c r="D32" s="2"/>
      <x:c r="E32" s="2"/>
      <x:c r="F32" s="2" t="str">
        <x:v>M25</x:v>
      </x:c>
      <x:c r="G32" s="2" t="str">
        <x:v>mine</x:v>
      </x:c>
      <x:c r="H32" s="2" t="n">
        <x:v>600</x:v>
      </x:c>
      <x:c r="I32" s="2" t="n">
        <x:v>225</x:v>
      </x:c>
      <x:c r="J32" s="2"/>
    </x:row>
    <x:row r="33" ht="26" customHeight="1">
      <x:c r="A33" s="13" t="str">
        <x:v>Dock hold time (s)</x:v>
      </x:c>
      <x:c r="B33" s="13"/>
      <x:c r="C33" s="2" t="n">
        <x:v>5</x:v>
      </x:c>
      <x:c r="D33" s="2"/>
      <x:c r="E33" s="2"/>
      <x:c r="F33" s="2" t="str">
        <x:v>M26</x:v>
      </x:c>
      <x:c r="G33" s="2" t="str">
        <x:v>mine</x:v>
      </x:c>
      <x:c r="H33" s="2" t="n">
        <x:v>600</x:v>
      </x:c>
      <x:c r="I33" s="2" t="n">
        <x:v>925</x:v>
      </x:c>
      <x:c r="J33" s="2"/>
    </x:row>
    <x:row r="34" ht="47" customHeight="1">
      <x:c r="A34" s="13" t="str">
        <x:v>Mission success</x:v>
      </x:c>
      <x:c r="B34" s="13"/>
      <x:c r="C34" s="14" t="str">
        <x:v>Both turrets disabled; station and craft intact; docking position and speed met for 5 s.</x:v>
      </x:c>
      <x:c r="D34" s="2"/>
      <x:c r="E34" s="2"/>
      <x:c r="F34" s="2" t="str">
        <x:v>M27</x:v>
      </x:c>
      <x:c r="G34" s="2" t="str">
        <x:v>mine</x:v>
      </x:c>
      <x:c r="H34" s="2" t="n">
        <x:v>600</x:v>
      </x:c>
      <x:c r="I34" s="2" t="n">
        <x:v>1625</x:v>
      </x:c>
      <x:c r="J34" s="2"/>
    </x:row>
    <x:row r="35" ht="47" customHeight="1">
      <x:c r="A35" s="13" t="str">
        <x:v>Projectile cleanup</x:v>
      </x:c>
      <x:c r="B35" s="13"/>
      <x:c r="C35" s="14" t="str">
        <x:v>Removed beyond 10,000 m from origin. Main rounds expire after 120 s; cleanup never detonates them.</x:v>
      </x:c>
      <x:c r="D35" s="2"/>
      <x:c r="E35" s="2"/>
      <x:c r="F35" s="2" t="str">
        <x:v>M28</x:v>
      </x:c>
      <x:c r="G35" s="2" t="str">
        <x:v>mine</x:v>
      </x:c>
      <x:c r="H35" s="2" t="n">
        <x:v>600</x:v>
      </x:c>
      <x:c r="I35" s="2" t="n">
        <x:v>2325</x:v>
      </x:c>
      <x:c r="J35" s="2"/>
    </x:row>
    <x:row r="36" ht="47" customHeight="1">
      <x:c r="A36" s="13" t="str">
        <x:v>Model assumptions</x:v>
      </x:c>
      <x:c r="B36" s="13"/>
      <x:c r="C36" s="14" t="str">
        <x:v>No gravity, drag, recoil, or automatic braking. Constant acceleration during burns; coast afterward.</x:v>
      </x:c>
      <x:c r="D36" s="2"/>
      <x:c r="E36" s="2"/>
      <x:c r="F36" s="2" t="str">
        <x:v>M29</x:v>
      </x:c>
      <x:c r="G36" s="2" t="str">
        <x:v>mine</x:v>
      </x:c>
      <x:c r="H36" s="2" t="n">
        <x:v>-1200</x:v>
      </x:c>
      <x:c r="I36" s="2" t="n">
        <x:v>-3500</x:v>
      </x:c>
      <x:c r="J36" s="2"/>
    </x:row>
    <x:row r="37" ht="26" customHeight="1">
      <x:c r="A37" s="2"/>
      <x:c r="B37" s="2"/>
      <x:c r="C37" s="2"/>
      <x:c r="D37" s="2"/>
      <x:c r="E37" s="2"/>
      <x:c r="F37" s="2" t="str">
        <x:v>M30</x:v>
      </x:c>
      <x:c r="G37" s="2" t="str">
        <x:v>mine</x:v>
      </x:c>
      <x:c r="H37" s="2" t="n">
        <x:v>-1200</x:v>
      </x:c>
      <x:c r="I37" s="2" t="n">
        <x:v>-2800</x:v>
      </x:c>
      <x:c r="J37" s="2"/>
    </x:row>
    <x:row r="38" ht="26" customHeight="1">
      <x:c r="A38" s="6"/>
      <x:c r="B38" s="2"/>
      <x:c r="C38" s="2"/>
      <x:c r="D38" s="2"/>
      <x:c r="E38" s="2"/>
      <x:c r="F38" s="2" t="str">
        <x:v>M31</x:v>
      </x:c>
      <x:c r="G38" s="2" t="str">
        <x:v>mine</x:v>
      </x:c>
      <x:c r="H38" s="2" t="n">
        <x:v>-1200</x:v>
      </x:c>
      <x:c r="I38" s="2" t="n">
        <x:v>2800</x:v>
      </x:c>
      <x:c r="J38" s="2"/>
    </x:row>
    <x:row r="39" ht="26" customHeight="1">
      <x:c r="A39" s="6"/>
      <x:c r="B39" s="2"/>
      <x:c r="C39" s="2"/>
      <x:c r="D39" s="2"/>
      <x:c r="E39" s="2"/>
      <x:c r="F39" s="2" t="str">
        <x:v>M32</x:v>
      </x:c>
      <x:c r="G39" s="2" t="str">
        <x:v>mine</x:v>
      </x:c>
      <x:c r="H39" s="2" t="n">
        <x:v>-1200</x:v>
      </x:c>
      <x:c r="I39" s="2" t="n">
        <x:v>3500</x:v>
      </x:c>
      <x:c r="J39" s="2"/>
    </x:row>
    <x:row r="40" ht="26" customHeight="1">
      <x:c r="A40" s="6"/>
      <x:c r="B40" s="2"/>
      <x:c r="C40" s="2"/>
      <x:c r="D40" s="2"/>
      <x:c r="E40" s="2"/>
      <x:c r="F40" s="2" t="str">
        <x:v>M33</x:v>
      </x:c>
      <x:c r="G40" s="2" t="str">
        <x:v>mine</x:v>
      </x:c>
      <x:c r="H40" s="2" t="n">
        <x:v>-600</x:v>
      </x:c>
      <x:c r="I40" s="2" t="n">
        <x:v>-3150</x:v>
      </x:c>
      <x:c r="J40" s="2"/>
    </x:row>
    <x:row r="41" ht="26" customHeight="1">
      <x:c r="A41" s="6"/>
      <x:c r="B41" s="2"/>
      <x:c r="C41" s="2"/>
      <x:c r="D41" s="2"/>
      <x:c r="E41" s="2"/>
      <x:c r="F41" s="2" t="str">
        <x:v>M34</x:v>
      </x:c>
      <x:c r="G41" s="2" t="str">
        <x:v>mine</x:v>
      </x:c>
      <x:c r="H41" s="2" t="n">
        <x:v>-600</x:v>
      </x:c>
      <x:c r="I41" s="2" t="n">
        <x:v>-2450</x:v>
      </x:c>
      <x:c r="J41" s="2"/>
    </x:row>
    <x:row r="42" ht="26" customHeight="1">
      <x:c r="A42" s="2"/>
      <x:c r="B42" s="2"/>
      <x:c r="C42" s="2"/>
      <x:c r="D42" s="2"/>
      <x:c r="E42" s="2"/>
      <x:c r="F42" s="2" t="str">
        <x:v>M35</x:v>
      </x:c>
      <x:c r="G42" s="2" t="str">
        <x:v>mine</x:v>
      </x:c>
      <x:c r="H42" s="2" t="n">
        <x:v>-600</x:v>
      </x:c>
      <x:c r="I42" s="2" t="n">
        <x:v>3150</x:v>
      </x:c>
      <x:c r="J42" s="2"/>
    </x:row>
    <x:row r="43" ht="26" customHeight="1">
      <x:c r="A43" s="2"/>
      <x:c r="B43" s="2"/>
      <x:c r="C43" s="2"/>
      <x:c r="D43" s="2"/>
      <x:c r="E43" s="2"/>
      <x:c r="F43" s="2" t="str">
        <x:v>M36</x:v>
      </x:c>
      <x:c r="G43" s="2" t="str">
        <x:v>mine</x:v>
      </x:c>
      <x:c r="H43" s="2" t="n">
        <x:v>-600</x:v>
      </x:c>
      <x:c r="I43" s="2" t="n">
        <x:v>3850</x:v>
      </x:c>
      <x:c r="J43" s="2"/>
    </x:row>
    <x:row r="44" ht="26" customHeight="1">
      <x:c r="A44"/>
      <x:c r="B44"/>
      <x:c r="C44"/>
      <x:c r="D44"/>
      <x:c r="E44" s="2"/>
      <x:c r="F44" s="2" t="str">
        <x:v>M37</x:v>
      </x:c>
      <x:c r="G44" s="2" t="str">
        <x:v>mine</x:v>
      </x:c>
      <x:c r="H44" s="2" t="n">
        <x:v>0</x:v>
      </x:c>
      <x:c r="I44" s="2" t="n">
        <x:v>-3375</x:v>
      </x:c>
      <x:c r="J44" s="2"/>
    </x:row>
    <x:row r="45" ht="26" customHeight="1">
      <x:c r="A45"/>
      <x:c r="B45"/>
      <x:c r="C45"/>
      <x:c r="D45"/>
      <x:c r="E45" s="2"/>
      <x:c r="F45" s="2" t="str">
        <x:v>M38</x:v>
      </x:c>
      <x:c r="G45" s="2" t="str">
        <x:v>mine</x:v>
      </x:c>
      <x:c r="H45" s="2" t="n">
        <x:v>0</x:v>
      </x:c>
      <x:c r="I45" s="2" t="n">
        <x:v>-2675</x:v>
      </x:c>
      <x:c r="J45" s="2"/>
    </x:row>
    <x:row r="46" ht="26" customHeight="1">
      <x:c r="A46"/>
      <x:c r="B46"/>
      <x:c r="C46"/>
      <x:c r="D46"/>
      <x:c r="E46" s="2"/>
      <x:c r="F46" s="2" t="str">
        <x:v>M39</x:v>
      </x:c>
      <x:c r="G46" s="2" t="str">
        <x:v>mine</x:v>
      </x:c>
      <x:c r="H46" s="2" t="n">
        <x:v>0</x:v>
      </x:c>
      <x:c r="I46" s="2" t="n">
        <x:v>2925</x:v>
      </x:c>
      <x:c r="J46" s="2"/>
    </x:row>
    <x:row r="47" ht="26" customHeight="1">
      <x:c r="A47"/>
      <x:c r="B47"/>
      <x:c r="C47"/>
      <x:c r="D47"/>
      <x:c r="E47" s="2"/>
      <x:c r="F47" s="2" t="str">
        <x:v>M40</x:v>
      </x:c>
      <x:c r="G47" s="2" t="str">
        <x:v>mine</x:v>
      </x:c>
      <x:c r="H47" s="2" t="n">
        <x:v>0</x:v>
      </x:c>
      <x:c r="I47" s="2" t="n">
        <x:v>3625</x:v>
      </x:c>
      <x:c r="J47" s="2"/>
    </x:row>
    <x:row r="48" ht="26" customHeight="1">
      <x:c r="A48"/>
      <x:c r="B48"/>
      <x:c r="C48"/>
      <x:c r="D48"/>
      <x:c r="E48" s="2"/>
      <x:c r="F48" s="2" t="str">
        <x:v>M41</x:v>
      </x:c>
      <x:c r="G48" s="2" t="str">
        <x:v>mine</x:v>
      </x:c>
      <x:c r="H48" s="2" t="n">
        <x:v>600</x:v>
      </x:c>
      <x:c r="I48" s="2" t="n">
        <x:v>-3275</x:v>
      </x:c>
      <x:c r="J48" s="2"/>
    </x:row>
    <x:row r="49" ht="26" customHeight="1">
      <x:c r="A49" s="2"/>
      <x:c r="B49" s="2"/>
      <x:c r="C49" s="2"/>
      <x:c r="D49" s="2"/>
      <x:c r="E49" s="2"/>
      <x:c r="F49" s="2" t="str">
        <x:v>M42</x:v>
      </x:c>
      <x:c r="G49" s="2" t="str">
        <x:v>mine</x:v>
      </x:c>
      <x:c r="H49" s="2" t="n">
        <x:v>600</x:v>
      </x:c>
      <x:c r="I49" s="2" t="n">
        <x:v>-2575</x:v>
      </x:c>
      <x:c r="J49" s="2"/>
    </x:row>
    <x:row r="50" ht="26" customHeight="1">
      <x:c r="A50" s="2"/>
      <x:c r="B50" s="2"/>
      <x:c r="C50" s="2"/>
      <x:c r="D50" s="2"/>
      <x:c r="E50" s="2"/>
      <x:c r="F50" s="2" t="str">
        <x:v>M43</x:v>
      </x:c>
      <x:c r="G50" s="2" t="str">
        <x:v>mine</x:v>
      </x:c>
      <x:c r="H50" s="2" t="n">
        <x:v>600</x:v>
      </x:c>
      <x:c r="I50" s="2" t="n">
        <x:v>3025</x:v>
      </x:c>
      <x:c r="J50" s="2"/>
    </x:row>
    <x:row r="51" ht="26" customHeight="1">
      <x:c r="A51" s="2"/>
      <x:c r="B51" s="2"/>
      <x:c r="C51" s="2"/>
      <x:c r="D51" s="2"/>
      <x:c r="E51" s="2"/>
      <x:c r="F51" s="2" t="str">
        <x:v>M44</x:v>
      </x:c>
      <x:c r="G51" s="2" t="str">
        <x:v>mine</x:v>
      </x:c>
      <x:c r="H51" s="2" t="n">
        <x:v>600</x:v>
      </x:c>
      <x:c r="I51" s="2" t="n">
        <x:v>3725</x:v>
      </x:c>
      <x:c r="J51" s="2"/>
    </x:row>
    <x:row r="52" ht="26" customHeight="1">
      <x:c r="A52" s="2"/>
      <x:c r="B52" s="2"/>
      <x:c r="C52" s="2"/>
      <x:c r="D52" s="2"/>
      <x:c r="E52" s="2"/>
      <x:c r="F52" s="2" t="str">
        <x:v>M45</x:v>
      </x:c>
      <x:c r="G52" s="2" t="str">
        <x:v>mine</x:v>
      </x:c>
      <x:c r="H52" s="2" t="n">
        <x:v>-600</x:v>
      </x:c>
      <x:c r="I52" s="2" t="n">
        <x:v>-3800</x:v>
      </x:c>
      <x:c r="J52" s="2"/>
    </x:row>
    <x:row r="53" ht="26" customHeight="1">
      <x:c r="A53" s="2"/>
      <x:c r="B53" s="2"/>
      <x:c r="C53" s="2"/>
      <x:c r="D53" s="2"/>
      <x:c r="E53" s="2"/>
      <x:c r="F53" s="2" t="str">
        <x:v>M46</x:v>
      </x:c>
      <x:c r="G53" s="2" t="str">
        <x:v>mine</x:v>
      </x:c>
      <x:c r="H53" s="2" t="n">
        <x:v>0</x:v>
      </x:c>
      <x:c r="I53" s="2" t="n">
        <x:v>-3800</x:v>
      </x:c>
      <x:c r="J53" s="2"/>
    </x:row>
    <x:row r="54" ht="26" customHeight="1">
      <x:c r="A54" s="2"/>
      <x:c r="B54" s="2"/>
      <x:c r="C54" s="2"/>
      <x:c r="D54" s="2"/>
      <x:c r="E54" s="2"/>
      <x:c r="F54" s="2" t="str">
        <x:v>M47</x:v>
      </x:c>
      <x:c r="G54" s="2" t="str">
        <x:v>mine</x:v>
      </x:c>
      <x:c r="H54" s="2" t="n">
        <x:v>600</x:v>
      </x:c>
      <x:c r="I54" s="2" t="n">
        <x:v>-3800</x:v>
      </x:c>
      <x:c r="J54" s="2"/>
    </x:row>
    <x:row r="55" ht="26" customHeight="1">
      <x:c r="A55" s="19" t="str">
        <x:v>Student craft</x:v>
      </x:c>
      <x:c r="B55" s="19"/>
      <x:c r="C55" s="19" t="str">
        <x:v>SH Partisan corvette</x:v>
      </x:c>
      <x:c r="D55" s="2"/>
      <x:c r="E55" s="2"/>
      <x:c r="F55" s="19" t="str">
        <x:v>T1</x:v>
      </x:c>
      <x:c r="G55" s="19" t="str">
        <x:v>turret</x:v>
      </x:c>
      <x:c r="H55" s="20" t="n">
        <x:v>1900</x:v>
      </x:c>
      <x:c r="I55" s="20" t="n">
        <x:v>800</x:v>
      </x:c>
      <x:c r="J55" s="2"/>
    </x:row>
    <x:row r="56" ht="26" customHeight="1">
      <x:c r="A56" s="19" t="str">
        <x:v>Visible hull (m)</x:v>
      </x:c>
      <x:c r="B56" s="19"/>
      <x:c r="C56" s="19" t="str">
        <x:v>102.72 × 42.88; bow along +x. Collisions follow the model.</x:v>
      </x:c>
      <x:c r="D56" s="2"/>
      <x:c r="E56" s="2"/>
      <x:c r="F56" s="19" t="str">
        <x:v>T2</x:v>
      </x:c>
      <x:c r="G56" s="19" t="str">
        <x:v>turret</x:v>
      </x:c>
      <x:c r="H56" s="20" t="n">
        <x:v>1900</x:v>
      </x:c>
      <x:c r="I56" s="20" t="n">
        <x:v>-800</x:v>
      </x:c>
      <x:c r="J56" s="2"/>
    </x:row>
    <x:row r="57" ht="26" customHeight="1">
      <x:c r="A57" s="2"/>
      <x:c r="B57" s="2"/>
      <x:c r="C57" s="2"/>
      <x:c r="D57" s="2"/>
      <x:c r="E57" s="2"/>
      <x:c r="F57" s="19" t="str">
        <x:v>ST</x:v>
      </x:c>
      <x:c r="G57" s="19" t="str">
        <x:v>station</x:v>
      </x:c>
      <x:c r="H57" s="20" t="n">
        <x:v>3400</x:v>
      </x:c>
      <x:c r="I57" s="20" t="n">
        <x:v>0</x:v>
      </x:c>
      <x:c r="J57" s="2"/>
    </x:row>
    <x:row r="58" ht="25" customHeight="1">
      <x:c r="A58" s="2" t="str">
        <x:v>Workflow: solve on paper, record values, paste commands into the simulator, execute, then record observations.</x:v>
      </x:c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5" customHeight="1">
      <x:c r="A59" s="2" t="str">
        <x:v>In Flight Plan, copy A:J for completed rows. In Weapons, copy A:F. Preview and confirm each paste in the simulator.</x:v>
      </x:c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5" customHeight="1">
      <x:c r="A60" s="2" t="str">
        <x:v>Keep the original predictions. A revised route begins at the current paused state; use a new segment ID.</x:v>
      </x:c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5" customHeight="1">
      <x:c r="A61" s="2" t="str">
        <x:v>Sources: teacher-approved Silent Approach mission specification and simulator SA-01.4 (matching version required).</x:v>
      </x:c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6" customHeight="1">
      <x:c r="A64" s="2" t="str">
        <x:v>NYSSLS connection</x:v>
      </x:c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60" customHeight="1">
      <x:c r="A65" s="2" t="str">
        <x:v>HS-ETS1-2</x:v>
      </x:c>
      <x:c r="B65" s="2"/>
      <x:c r="C65" s="2" t="str">
        <x:v>Design a solution to a complex real-world problem by breaking it down into smaller, more manageable problems that can be solved through engineering.</x:v>
      </x:c>
      <x:c r="D65" s="2"/>
      <x:c r="E65" s="2"/>
      <x:c r="F65" s="2"/>
      <x:c r="G65" s="2"/>
      <x:c r="H65" s="2"/>
      <x:c r="I65" s="2"/>
      <x:c r="J65" s="2"/>
    </x:row>
    <x:row r="66" ht="44" customHeight="1">
      <x:c r="A66" s="2"/>
      <x:c r="B66" s="2"/>
      <x:c r="C66" s="2" t="str">
        <x:v>Plan and coordinate navigation, hazard clearance, interception, and docking. Review the recorded evidence and revise the solution.</x:v>
      </x:c>
      <x:c r="D66" s="2"/>
      <x:c r="E66" s="2"/>
      <x:c r="F66" s="2"/>
      <x:c r="G66" s="2"/>
      <x:c r="H66" s="2"/>
      <x:c r="I66" s="2"/>
      <x:c r="J66" s="2"/>
    </x:row>
    <x:row r="67" ht="26" customHeight="1">
      <x:c r="A67" s="2"/>
      <x:c r="B67" s="2"/>
      <x:c r="C67" s="2" t="str">
        <x:v>https://www.nysed.gov/sites/default/files/programs/standards-instruction/physics.pdf</x:v>
      </x:c>
      <x:c r="D67" s="2"/>
      <x:c r="E67" s="2"/>
      <x:c r="F67" s="2"/>
      <x:c r="G67" s="2"/>
      <x:c r="H67" s="2"/>
      <x:c r="I67" s="2"/>
      <x:c r="J67" s="2"/>
    </x:row>
    <x:row r="68" ht="26" customHeight="1">
      <x:c r="A68" s="2"/>
      <x:c r="B68" s="2"/>
      <x:c r="C68" s="2" t="str">
        <x:v>https://www.nextgenscience.org/pe/hs-ets1-2-engineering-design</x:v>
      </x:c>
      <x:c r="D68" s="2"/>
      <x:c r="E68" s="2"/>
      <x:c r="F68" s="2"/>
      <x:c r="G68" s="2"/>
      <x:c r="H68" s="2"/>
      <x:c r="I68" s="2"/>
      <x:c r="J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5" hidden="0" customWidth="1"/>
    <x:col min="11" max="11" width="2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4" t="str">
        <x:v>Flight Plan | Paper results</x:v>
      </x:c>
      <x:c r="B2" s="5"/>
      <x:c r="C2" s="5"/>
      <x:c r="D2" s="5"/>
      <x:c r="E2" s="5"/>
      <x:c r="F2" s="5"/>
      <x:c r="G2" s="5"/>
      <x:c r="H2" s="5"/>
      <x:c r="I2" s="5"/>
      <x:c r="J2" s="5"/>
      <x:c r="K2" s="2"/>
    </x:row>
    <x:row r="3" ht="25" customHeight="1">
      <x:c r="A3" s="6" t="str">
        <x:v>Enter paper results in B:I. Use all four prediction cells. Copy completed rows A:J into Movement &gt; Paste rows.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6" t="str">
        <x:v>J shows each segment start time. For revisions, set the batch start below to the current paused mission time.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 t="str">
        <x:v>Batch start (s)</x:v>
      </x:c>
      <x:c r="B5" s="7" t="n">
        <x:v>0</x:v>
      </x:c>
      <x:c r="C5" s="2"/>
      <x:c r="D5" s="2" t="str">
        <x:v>Use new IDs for revised segments.</x:v>
      </x:c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9" customHeight="1">
      <x:c r="A7" s="12" t="str">
        <x:v>Segment ID</x:v>
      </x:c>
      <x:c r="B7" s="12" t="str">
        <x:v>Duration (s)</x:v>
      </x:c>
      <x:c r="C7" s="12" t="str">
        <x:v>Burn (s)</x:v>
      </x:c>
      <x:c r="D7" s="12" t="str">
        <x:v>ax (m/s²)</x:v>
      </x:c>
      <x:c r="E7" s="12" t="str">
        <x:v>ay (m/s²)</x:v>
      </x:c>
      <x:c r="F7" s="12" t="str">
        <x:v>Predicted x (m)</x:v>
      </x:c>
      <x:c r="G7" s="12" t="str">
        <x:v>Predicted y (m)</x:v>
      </x:c>
      <x:c r="H7" s="12" t="str">
        <x:v>Predicted vx (m/s)</x:v>
      </x:c>
      <x:c r="I7" s="12" t="str">
        <x:v>Predicted vy (m/s)</x:v>
      </x:c>
      <x:c r="J7" s="12" t="str">
        <x:v>Start time (s)</x:v>
      </x:c>
      <x:c r="K7" s="12" t="str">
        <x:v>Order check</x:v>
      </x:c>
    </x:row>
    <x:row r="8" ht="26" customHeight="1">
      <x:c r="A8" s="16" t="str">
        <x:v>L1</x:v>
      </x:c>
      <x:c r="B8" s="17"/>
      <x:c r="C8" s="17"/>
      <x:c r="D8" s="17"/>
      <x:c r="E8" s="17"/>
      <x:c r="F8" s="17"/>
      <x:c r="G8" s="17"/>
      <x:c r="H8" s="17"/>
      <x:c r="I8" s="17"/>
      <x:c r="J8" s="18" t="str">
        <x:f>IF(B8="","",$B$5)</x:f>
      </x:c>
      <x:c r="K8" s="2" t="str">
        <x:f>IF(B8="","",IF(C8="","Enter burn",IF(C8&gt;B8,"Burn &gt; duration",IF(C8&lt;0,"Burn &lt; 0",IF(SQRT(D8^2+E8^2)&gt;4,"Acceleration &gt; 4",IF(COUNT(F8:I8)&lt;4,"Enter predictions","Ready to paste"))))))</x:f>
      </x:c>
    </x:row>
    <x:row r="9" ht="26" customHeight="1">
      <x:c r="A9" s="16" t="str">
        <x:v>L2</x:v>
      </x:c>
      <x:c r="B9" s="17"/>
      <x:c r="C9" s="17"/>
      <x:c r="D9" s="17"/>
      <x:c r="E9" s="17"/>
      <x:c r="F9" s="17"/>
      <x:c r="G9" s="17"/>
      <x:c r="H9" s="17"/>
      <x:c r="I9" s="17"/>
      <x:c r="J9" s="18" t="str">
        <x:f>IF(B9="","",$B$5+SUM($B$8:B8))</x:f>
      </x:c>
      <x:c r="K9" s="2" t="str">
        <x:f>IF(B9="","",IF(C9="","Enter burn",IF(C9&gt;B9,"Burn &gt; duration",IF(C9&lt;0,"Burn &lt; 0",IF(SQRT(D9^2+E9^2)&gt;4,"Acceleration &gt; 4",IF(COUNT(F9:I9)&lt;4,"Enter predictions","Ready to paste"))))))</x:f>
      </x:c>
    </x:row>
    <x:row r="10" ht="26" customHeight="1">
      <x:c r="A10" s="16" t="str">
        <x:v>L3</x:v>
      </x:c>
      <x:c r="B10" s="17"/>
      <x:c r="C10" s="17"/>
      <x:c r="D10" s="17"/>
      <x:c r="E10" s="17"/>
      <x:c r="F10" s="17"/>
      <x:c r="G10" s="17"/>
      <x:c r="H10" s="17"/>
      <x:c r="I10" s="17"/>
      <x:c r="J10" s="18" t="str">
        <x:f>IF(B10="","",$B$5+SUM($B$8:B9))</x:f>
      </x:c>
      <x:c r="K10" s="2" t="str">
        <x:f>IF(B10="","",IF(C10="","Enter burn",IF(C10&gt;B10,"Burn &gt; duration",IF(C10&lt;0,"Burn &lt; 0",IF(SQRT(D10^2+E10^2)&gt;4,"Acceleration &gt; 4",IF(COUNT(F10:I10)&lt;4,"Enter predictions","Ready to paste"))))))</x:f>
      </x:c>
    </x:row>
    <x:row r="11" ht="26" customHeight="1">
      <x:c r="A11" s="16" t="str">
        <x:v>L4</x:v>
      </x:c>
      <x:c r="B11" s="17"/>
      <x:c r="C11" s="17"/>
      <x:c r="D11" s="17"/>
      <x:c r="E11" s="17"/>
      <x:c r="F11" s="17"/>
      <x:c r="G11" s="17"/>
      <x:c r="H11" s="17"/>
      <x:c r="I11" s="17"/>
      <x:c r="J11" s="18" t="str">
        <x:f>IF(B11="","",$B$5+SUM($B$8:B10))</x:f>
      </x:c>
      <x:c r="K11" s="2" t="str">
        <x:f>IF(B11="","",IF(C11="","Enter burn",IF(C11&gt;B11,"Burn &gt; duration",IF(C11&lt;0,"Burn &lt; 0",IF(SQRT(D11^2+E11^2)&gt;4,"Acceleration &gt; 4",IF(COUNT(F11:I11)&lt;4,"Enter predictions","Ready to paste"))))))</x:f>
      </x:c>
    </x:row>
    <x:row r="12" ht="26" customHeight="1">
      <x:c r="A12" s="16" t="str">
        <x:v>L5</x:v>
      </x:c>
      <x:c r="B12" s="17"/>
      <x:c r="C12" s="17"/>
      <x:c r="D12" s="17"/>
      <x:c r="E12" s="17"/>
      <x:c r="F12" s="17"/>
      <x:c r="G12" s="17"/>
      <x:c r="H12" s="17"/>
      <x:c r="I12" s="17"/>
      <x:c r="J12" s="18" t="str">
        <x:f>IF(B12="","",$B$5+SUM($B$8:B11))</x:f>
      </x:c>
      <x:c r="K12" s="2" t="str">
        <x:f>IF(B12="","",IF(C12="","Enter burn",IF(C12&gt;B12,"Burn &gt; duration",IF(C12&lt;0,"Burn &lt; 0",IF(SQRT(D12^2+E12^2)&gt;4,"Acceleration &gt; 4",IF(COUNT(F12:I12)&lt;4,"Enter predictions","Ready to paste"))))))</x:f>
      </x:c>
    </x:row>
    <x:row r="13" ht="26" customHeight="1">
      <x:c r="A13" s="16" t="str">
        <x:v>L6</x:v>
      </x:c>
      <x:c r="B13" s="17"/>
      <x:c r="C13" s="17"/>
      <x:c r="D13" s="17"/>
      <x:c r="E13" s="17"/>
      <x:c r="F13" s="17"/>
      <x:c r="G13" s="17"/>
      <x:c r="H13" s="17"/>
      <x:c r="I13" s="17"/>
      <x:c r="J13" s="18" t="str">
        <x:f>IF(B13="","",$B$5+SUM($B$8:B12))</x:f>
      </x:c>
      <x:c r="K13" s="2" t="str">
        <x:f>IF(B13="","",IF(C13="","Enter burn",IF(C13&gt;B13,"Burn &gt; duration",IF(C13&lt;0,"Burn &lt; 0",IF(SQRT(D13^2+E13^2)&gt;4,"Acceleration &gt; 4",IF(COUNT(F13:I13)&lt;4,"Enter predictions","Ready to paste"))))))</x:f>
      </x:c>
    </x:row>
    <x:row r="14" ht="26" customHeight="1">
      <x:c r="A14" s="16" t="str">
        <x:v>L7</x:v>
      </x:c>
      <x:c r="B14" s="17"/>
      <x:c r="C14" s="17"/>
      <x:c r="D14" s="17"/>
      <x:c r="E14" s="17"/>
      <x:c r="F14" s="17"/>
      <x:c r="G14" s="17"/>
      <x:c r="H14" s="17"/>
      <x:c r="I14" s="17"/>
      <x:c r="J14" s="18" t="str">
        <x:f>IF(B14="","",$B$5+SUM($B$8:B13))</x:f>
      </x:c>
      <x:c r="K14" s="2" t="str">
        <x:f>IF(B14="","",IF(C14="","Enter burn",IF(C14&gt;B14,"Burn &gt; duration",IF(C14&lt;0,"Burn &lt; 0",IF(SQRT(D14^2+E14^2)&gt;4,"Acceleration &gt; 4",IF(COUNT(F14:I14)&lt;4,"Enter predictions","Ready to paste"))))))</x:f>
      </x:c>
    </x:row>
    <x:row r="15" ht="26" customHeight="1">
      <x:c r="A15" s="16" t="str">
        <x:v>L8</x:v>
      </x:c>
      <x:c r="B15" s="17"/>
      <x:c r="C15" s="17"/>
      <x:c r="D15" s="17"/>
      <x:c r="E15" s="17"/>
      <x:c r="F15" s="17"/>
      <x:c r="G15" s="17"/>
      <x:c r="H15" s="17"/>
      <x:c r="I15" s="17"/>
      <x:c r="J15" s="18" t="str">
        <x:f>IF(B15="","",$B$5+SUM($B$8:B14))</x:f>
      </x:c>
      <x:c r="K15" s="2" t="str">
        <x:f>IF(B15="","",IF(C15="","Enter burn",IF(C15&gt;B15,"Burn &gt; duration",IF(C15&lt;0,"Burn &lt; 0",IF(SQRT(D15^2+E15^2)&gt;4,"Acceleration &gt; 4",IF(COUNT(F15:I15)&lt;4,"Enter predictions","Ready to paste"))))))</x:f>
      </x:c>
    </x:row>
    <x:row r="16" ht="26" customHeight="1">
      <x:c r="A16" s="16" t="str">
        <x:v>L9</x:v>
      </x:c>
      <x:c r="B16" s="17"/>
      <x:c r="C16" s="17"/>
      <x:c r="D16" s="17"/>
      <x:c r="E16" s="17"/>
      <x:c r="F16" s="17"/>
      <x:c r="G16" s="17"/>
      <x:c r="H16" s="17"/>
      <x:c r="I16" s="17"/>
      <x:c r="J16" s="18" t="str">
        <x:f>IF(B16="","",$B$5+SUM($B$8:B15))</x:f>
      </x:c>
      <x:c r="K16" s="2" t="str">
        <x:f>IF(B16="","",IF(C16="","Enter burn",IF(C16&gt;B16,"Burn &gt; duration",IF(C16&lt;0,"Burn &lt; 0",IF(SQRT(D16^2+E16^2)&gt;4,"Acceleration &gt; 4",IF(COUNT(F16:I16)&lt;4,"Enter predictions","Ready to paste"))))))</x:f>
      </x:c>
    </x:row>
    <x:row r="17" ht="26" customHeight="1">
      <x:c r="A17" s="16" t="str">
        <x:v>L10</x:v>
      </x:c>
      <x:c r="B17" s="17"/>
      <x:c r="C17" s="17"/>
      <x:c r="D17" s="17"/>
      <x:c r="E17" s="17"/>
      <x:c r="F17" s="17"/>
      <x:c r="G17" s="17"/>
      <x:c r="H17" s="17"/>
      <x:c r="I17" s="17"/>
      <x:c r="J17" s="18" t="str">
        <x:f>IF(B17="","",$B$5+SUM($B$8:B16))</x:f>
      </x:c>
      <x:c r="K17" s="2" t="str">
        <x:f>IF(B17="","",IF(C17="","Enter burn",IF(C17&gt;B17,"Burn &gt; duration",IF(C17&lt;0,"Burn &lt; 0",IF(SQRT(D17^2+E17^2)&gt;4,"Acceleration &gt; 4",IF(COUNT(F17:I17)&lt;4,"Enter predictions","Ready to paste"))))))</x:f>
      </x:c>
    </x:row>
    <x:row r="18" ht="26" customHeight="1">
      <x:c r="A18" s="16" t="str">
        <x:v>L11</x:v>
      </x:c>
      <x:c r="B18" s="17"/>
      <x:c r="C18" s="17"/>
      <x:c r="D18" s="17"/>
      <x:c r="E18" s="17"/>
      <x:c r="F18" s="17"/>
      <x:c r="G18" s="17"/>
      <x:c r="H18" s="17"/>
      <x:c r="I18" s="17"/>
      <x:c r="J18" s="18" t="str">
        <x:f>IF(B18="","",$B$5+SUM($B$8:B17))</x:f>
      </x:c>
      <x:c r="K18" s="2" t="str">
        <x:f>IF(B18="","",IF(C18="","Enter burn",IF(C18&gt;B18,"Burn &gt; duration",IF(C18&lt;0,"Burn &lt; 0",IF(SQRT(D18^2+E18^2)&gt;4,"Acceleration &gt; 4",IF(COUNT(F18:I18)&lt;4,"Enter predictions","Ready to paste"))))))</x:f>
      </x:c>
    </x:row>
    <x:row r="19" ht="26" customHeight="1">
      <x:c r="A19" s="16" t="str">
        <x:v>L12</x:v>
      </x:c>
      <x:c r="B19" s="17"/>
      <x:c r="C19" s="17"/>
      <x:c r="D19" s="17"/>
      <x:c r="E19" s="17"/>
      <x:c r="F19" s="17"/>
      <x:c r="G19" s="17"/>
      <x:c r="H19" s="17"/>
      <x:c r="I19" s="17"/>
      <x:c r="J19" s="18" t="str">
        <x:f>IF(B19="","",$B$5+SUM($B$8:B18))</x:f>
      </x:c>
      <x:c r="K19" s="2" t="str">
        <x:f>IF(B19="","",IF(C19="","Enter burn",IF(C19&gt;B19,"Burn &gt; duration",IF(C19&lt;0,"Burn &lt; 0",IF(SQRT(D19^2+E19^2)&gt;4,"Acceleration &gt; 4",IF(COUNT(F19:I19)&lt;4,"Enter predictions","Ready to paste"))))))</x:f>
      </x:c>
    </x:row>
    <x:row r="20" ht="26" customHeight="1">
      <x:c r="A20" s="16" t="str">
        <x:v>L13</x:v>
      </x:c>
      <x:c r="B20" s="17"/>
      <x:c r="C20" s="17"/>
      <x:c r="D20" s="17"/>
      <x:c r="E20" s="17"/>
      <x:c r="F20" s="17"/>
      <x:c r="G20" s="17"/>
      <x:c r="H20" s="17"/>
      <x:c r="I20" s="17"/>
      <x:c r="J20" s="18" t="str">
        <x:f>IF(B20="","",$B$5+SUM($B$8:B19))</x:f>
      </x:c>
      <x:c r="K20" s="2" t="str">
        <x:f>IF(B20="","",IF(C20="","Enter burn",IF(C20&gt;B20,"Burn &gt; duration",IF(C20&lt;0,"Burn &lt; 0",IF(SQRT(D20^2+E20^2)&gt;4,"Acceleration &gt; 4",IF(COUNT(F20:I20)&lt;4,"Enter predictions","Ready to paste"))))))</x:f>
      </x:c>
    </x:row>
    <x:row r="21" ht="26" customHeight="1">
      <x:c r="A21" s="16" t="str">
        <x:v>L14</x:v>
      </x:c>
      <x:c r="B21" s="17"/>
      <x:c r="C21" s="17"/>
      <x:c r="D21" s="17"/>
      <x:c r="E21" s="17"/>
      <x:c r="F21" s="17"/>
      <x:c r="G21" s="17"/>
      <x:c r="H21" s="17"/>
      <x:c r="I21" s="17"/>
      <x:c r="J21" s="18" t="str">
        <x:f>IF(B21="","",$B$5+SUM($B$8:B20))</x:f>
      </x:c>
      <x:c r="K21" s="2" t="str">
        <x:f>IF(B21="","",IF(C21="","Enter burn",IF(C21&gt;B21,"Burn &gt; duration",IF(C21&lt;0,"Burn &lt; 0",IF(SQRT(D21^2+E21^2)&gt;4,"Acceleration &gt; 4",IF(COUNT(F21:I21)&lt;4,"Enter predictions","Ready to paste"))))))</x:f>
      </x:c>
    </x:row>
    <x:row r="22" ht="26" customHeight="1">
      <x:c r="A22" s="16" t="str">
        <x:v>L15</x:v>
      </x:c>
      <x:c r="B22" s="17"/>
      <x:c r="C22" s="17"/>
      <x:c r="D22" s="17"/>
      <x:c r="E22" s="17"/>
      <x:c r="F22" s="17"/>
      <x:c r="G22" s="17"/>
      <x:c r="H22" s="17"/>
      <x:c r="I22" s="17"/>
      <x:c r="J22" s="18" t="str">
        <x:f>IF(B22="","",$B$5+SUM($B$8:B21))</x:f>
      </x:c>
      <x:c r="K22" s="2" t="str">
        <x:f>IF(B22="","",IF(C22="","Enter burn",IF(C22&gt;B22,"Burn &gt; duration",IF(C22&lt;0,"Burn &lt; 0",IF(SQRT(D22^2+E22^2)&gt;4,"Acceleration &gt; 4",IF(COUNT(F22:I22)&lt;4,"Enter predictions","Ready to paste"))))))</x:f>
      </x:c>
    </x:row>
    <x:row r="23" ht="26" customHeight="1">
      <x:c r="A23" s="16" t="str">
        <x:v>L16</x:v>
      </x:c>
      <x:c r="B23" s="17"/>
      <x:c r="C23" s="17"/>
      <x:c r="D23" s="17"/>
      <x:c r="E23" s="17"/>
      <x:c r="F23" s="17"/>
      <x:c r="G23" s="17"/>
      <x:c r="H23" s="17"/>
      <x:c r="I23" s="17"/>
      <x:c r="J23" s="18" t="str">
        <x:f>IF(B23="","",$B$5+SUM($B$8:B22))</x:f>
      </x:c>
      <x:c r="K23" s="2" t="str">
        <x:f>IF(B23="","",IF(C23="","Enter burn",IF(C23&gt;B23,"Burn &gt; duration",IF(C23&lt;0,"Burn &lt; 0",IF(SQRT(D23^2+E23^2)&gt;4,"Acceleration &gt; 4",IF(COUNT(F23:I23)&lt;4,"Enter predictions","Ready to paste"))))))</x:f>
      </x:c>
    </x:row>
    <x:row r="24" ht="26" customHeight="1">
      <x:c r="A24" s="16" t="str">
        <x:v>L17</x:v>
      </x:c>
      <x:c r="B24" s="17"/>
      <x:c r="C24" s="17"/>
      <x:c r="D24" s="17"/>
      <x:c r="E24" s="17"/>
      <x:c r="F24" s="17"/>
      <x:c r="G24" s="17"/>
      <x:c r="H24" s="17"/>
      <x:c r="I24" s="17"/>
      <x:c r="J24" s="18" t="str">
        <x:f>IF(B24="","",$B$5+SUM($B$8:B23))</x:f>
      </x:c>
      <x:c r="K24" s="2" t="str">
        <x:f>IF(B24="","",IF(C24="","Enter burn",IF(C24&gt;B24,"Burn &gt; duration",IF(C24&lt;0,"Burn &lt; 0",IF(SQRT(D24^2+E24^2)&gt;4,"Acceleration &gt; 4",IF(COUNT(F24:I24)&lt;4,"Enter predictions","Ready to paste"))))))</x:f>
      </x:c>
    </x:row>
    <x:row r="25" ht="26" customHeight="1">
      <x:c r="A25" s="16" t="str">
        <x:v>L18</x:v>
      </x:c>
      <x:c r="B25" s="17"/>
      <x:c r="C25" s="17"/>
      <x:c r="D25" s="17"/>
      <x:c r="E25" s="17"/>
      <x:c r="F25" s="17"/>
      <x:c r="G25" s="17"/>
      <x:c r="H25" s="17"/>
      <x:c r="I25" s="17"/>
      <x:c r="J25" s="18" t="str">
        <x:f>IF(B25="","",$B$5+SUM($B$8:B24))</x:f>
      </x:c>
      <x:c r="K25" s="2" t="str">
        <x:f>IF(B25="","",IF(C25="","Enter burn",IF(C25&gt;B25,"Burn &gt; duration",IF(C25&lt;0,"Burn &lt; 0",IF(SQRT(D25^2+E25^2)&gt;4,"Acceleration &gt; 4",IF(COUNT(F25:I25)&lt;4,"Enter predictions","Ready to paste"))))))</x:f>
      </x:c>
    </x:row>
    <x:row r="26" ht="26" customHeight="1">
      <x:c r="A26" s="16" t="str">
        <x:v>L19</x:v>
      </x:c>
      <x:c r="B26" s="17"/>
      <x:c r="C26" s="17"/>
      <x:c r="D26" s="17"/>
      <x:c r="E26" s="17"/>
      <x:c r="F26" s="17"/>
      <x:c r="G26" s="17"/>
      <x:c r="H26" s="17"/>
      <x:c r="I26" s="17"/>
      <x:c r="J26" s="18" t="str">
        <x:f>IF(B26="","",$B$5+SUM($B$8:B25))</x:f>
      </x:c>
      <x:c r="K26" s="2" t="str">
        <x:f>IF(B26="","",IF(C26="","Enter burn",IF(C26&gt;B26,"Burn &gt; duration",IF(C26&lt;0,"Burn &lt; 0",IF(SQRT(D26^2+E26^2)&gt;4,"Acceleration &gt; 4",IF(COUNT(F26:I26)&lt;4,"Enter predictions","Ready to paste"))))))</x:f>
      </x:c>
    </x:row>
    <x:row r="27" ht="26" customHeight="1">
      <x:c r="A27" s="16" t="str">
        <x:v>L20</x:v>
      </x:c>
      <x:c r="B27" s="17"/>
      <x:c r="C27" s="17"/>
      <x:c r="D27" s="17"/>
      <x:c r="E27" s="17"/>
      <x:c r="F27" s="17"/>
      <x:c r="G27" s="17"/>
      <x:c r="H27" s="17"/>
      <x:c r="I27" s="17"/>
      <x:c r="J27" s="18" t="str">
        <x:f>IF(B27="","",$B$5+SUM($B$8:B26))</x:f>
      </x:c>
      <x:c r="K27" s="2" t="str">
        <x:f>IF(B27="","",IF(C27="","Enter burn",IF(C27&gt;B27,"Burn &gt; duration",IF(C27&lt;0,"Burn &lt; 0",IF(SQRT(D27^2+E27^2)&gt;4,"Acceleration &gt; 4",IF(COUNT(F27:I27)&lt;4,"Enter predictions","Ready to paste"))))))</x:f>
      </x:c>
    </x:row>
    <x:row r="28" ht="26" customHeight="1">
      <x:c r="A28" s="16" t="str">
        <x:v>L21</x:v>
      </x:c>
      <x:c r="B28" s="17"/>
      <x:c r="C28" s="17"/>
      <x:c r="D28" s="17"/>
      <x:c r="E28" s="17"/>
      <x:c r="F28" s="17"/>
      <x:c r="G28" s="17"/>
      <x:c r="H28" s="17"/>
      <x:c r="I28" s="17"/>
      <x:c r="J28" s="18" t="str">
        <x:f>IF(B28="","",$B$5+SUM($B$8:B27))</x:f>
      </x:c>
      <x:c r="K28" s="2" t="str">
        <x:f>IF(B28="","",IF(C28="","Enter burn",IF(C28&gt;B28,"Burn &gt; duration",IF(C28&lt;0,"Burn &lt; 0",IF(SQRT(D28^2+E28^2)&gt;4,"Acceleration &gt; 4",IF(COUNT(F28:I28)&lt;4,"Enter predictions","Ready to paste"))))))</x:f>
      </x:c>
    </x:row>
    <x:row r="29" ht="26" customHeight="1">
      <x:c r="A29" s="16" t="str">
        <x:v>L22</x:v>
      </x:c>
      <x:c r="B29" s="17"/>
      <x:c r="C29" s="17"/>
      <x:c r="D29" s="17"/>
      <x:c r="E29" s="17"/>
      <x:c r="F29" s="17"/>
      <x:c r="G29" s="17"/>
      <x:c r="H29" s="17"/>
      <x:c r="I29" s="17"/>
      <x:c r="J29" s="18" t="str">
        <x:f>IF(B29="","",$B$5+SUM($B$8:B28))</x:f>
      </x:c>
      <x:c r="K29" s="2" t="str">
        <x:f>IF(B29="","",IF(C29="","Enter burn",IF(C29&gt;B29,"Burn &gt; duration",IF(C29&lt;0,"Burn &lt; 0",IF(SQRT(D29^2+E29^2)&gt;4,"Acceleration &gt; 4",IF(COUNT(F29:I29)&lt;4,"Enter predictions","Ready to paste"))))))</x:f>
      </x:c>
    </x:row>
    <x:row r="30" ht="26" customHeight="1">
      <x:c r="A30" s="16" t="str">
        <x:v>L23</x:v>
      </x:c>
      <x:c r="B30" s="17"/>
      <x:c r="C30" s="17"/>
      <x:c r="D30" s="17"/>
      <x:c r="E30" s="17"/>
      <x:c r="F30" s="17"/>
      <x:c r="G30" s="17"/>
      <x:c r="H30" s="17"/>
      <x:c r="I30" s="17"/>
      <x:c r="J30" s="18" t="str">
        <x:f>IF(B30="","",$B$5+SUM($B$8:B29))</x:f>
      </x:c>
      <x:c r="K30" s="2" t="str">
        <x:f>IF(B30="","",IF(C30="","Enter burn",IF(C30&gt;B30,"Burn &gt; duration",IF(C30&lt;0,"Burn &lt; 0",IF(SQRT(D30^2+E30^2)&gt;4,"Acceleration &gt; 4",IF(COUNT(F30:I30)&lt;4,"Enter predictions","Ready to paste"))))))</x:f>
      </x:c>
    </x:row>
    <x:row r="31" ht="26" customHeight="1">
      <x:c r="A31" s="16" t="str">
        <x:v>L24</x:v>
      </x:c>
      <x:c r="B31" s="17"/>
      <x:c r="C31" s="17"/>
      <x:c r="D31" s="17"/>
      <x:c r="E31" s="17"/>
      <x:c r="F31" s="17"/>
      <x:c r="G31" s="17"/>
      <x:c r="H31" s="17"/>
      <x:c r="I31" s="17"/>
      <x:c r="J31" s="18" t="str">
        <x:f>IF(B31="","",$B$5+SUM($B$8:B30))</x:f>
      </x:c>
      <x:c r="K31" s="2" t="str">
        <x:f>IF(B31="","",IF(C31="","Enter burn",IF(C31&gt;B31,"Burn &gt; duration",IF(C31&lt;0,"Burn &lt; 0",IF(SQRT(D31^2+E31^2)&gt;4,"Acceleration &gt; 4",IF(COUNT(F31:I31)&lt;4,"Enter predictions","Ready to paste"))))))</x:f>
      </x:c>
    </x:row>
    <x:row r="32" ht="26" customHeight="1">
      <x:c r="A32" s="16" t="str">
        <x:v>L25</x:v>
      </x:c>
      <x:c r="B32" s="17"/>
      <x:c r="C32" s="17"/>
      <x:c r="D32" s="17"/>
      <x:c r="E32" s="17"/>
      <x:c r="F32" s="17"/>
      <x:c r="G32" s="17"/>
      <x:c r="H32" s="17"/>
      <x:c r="I32" s="17"/>
      <x:c r="J32" s="18" t="str">
        <x:f>IF(B32="","",$B$5+SUM($B$8:B31))</x:f>
      </x:c>
      <x:c r="K32" s="2" t="str">
        <x:f>IF(B32="","",IF(C32="","Enter burn",IF(C32&gt;B32,"Burn &gt; duration",IF(C32&lt;0,"Burn &lt; 0",IF(SQRT(D32^2+E32^2)&gt;4,"Acceleration &gt; 4",IF(COUNT(F32:I32)&lt;4,"Enter predictions","Ready to paste"))))))</x:f>
      </x:c>
    </x:row>
    <x:row r="33" ht="26" customHeight="1">
      <x:c r="A33" s="16" t="str">
        <x:v>L26</x:v>
      </x:c>
      <x:c r="B33" s="17"/>
      <x:c r="C33" s="17"/>
      <x:c r="D33" s="17"/>
      <x:c r="E33" s="17"/>
      <x:c r="F33" s="17"/>
      <x:c r="G33" s="17"/>
      <x:c r="H33" s="17"/>
      <x:c r="I33" s="17"/>
      <x:c r="J33" s="18" t="str">
        <x:f>IF(B33="","",$B$5+SUM($B$8:B32))</x:f>
      </x:c>
      <x:c r="K33" s="2" t="str">
        <x:f>IF(B33="","",IF(C33="","Enter burn",IF(C33&gt;B33,"Burn &gt; duration",IF(C33&lt;0,"Burn &lt; 0",IF(SQRT(D33^2+E33^2)&gt;4,"Acceleration &gt; 4",IF(COUNT(F33:I33)&lt;4,"Enter predictions","Ready to paste"))))))</x:f>
      </x:c>
    </x:row>
    <x:row r="34" ht="26" customHeight="1">
      <x:c r="A34" s="16" t="str">
        <x:v>L27</x:v>
      </x:c>
      <x:c r="B34" s="17"/>
      <x:c r="C34" s="17"/>
      <x:c r="D34" s="17"/>
      <x:c r="E34" s="17"/>
      <x:c r="F34" s="17"/>
      <x:c r="G34" s="17"/>
      <x:c r="H34" s="17"/>
      <x:c r="I34" s="17"/>
      <x:c r="J34" s="18" t="str">
        <x:f>IF(B34="","",$B$5+SUM($B$8:B33))</x:f>
      </x:c>
      <x:c r="K34" s="2" t="str">
        <x:f>IF(B34="","",IF(C34="","Enter burn",IF(C34&gt;B34,"Burn &gt; duration",IF(C34&lt;0,"Burn &lt; 0",IF(SQRT(D34^2+E34^2)&gt;4,"Acceleration &gt; 4",IF(COUNT(F34:I34)&lt;4,"Enter predictions","Ready to paste"))))))</x:f>
      </x:c>
    </x:row>
    <x:row r="35" ht="26" customHeight="1">
      <x:c r="A35" s="16" t="str">
        <x:v>L28</x:v>
      </x:c>
      <x:c r="B35" s="17"/>
      <x:c r="C35" s="17"/>
      <x:c r="D35" s="17"/>
      <x:c r="E35" s="17"/>
      <x:c r="F35" s="17"/>
      <x:c r="G35" s="17"/>
      <x:c r="H35" s="17"/>
      <x:c r="I35" s="17"/>
      <x:c r="J35" s="18" t="str">
        <x:f>IF(B35="","",$B$5+SUM($B$8:B34))</x:f>
      </x:c>
      <x:c r="K35" s="2" t="str">
        <x:f>IF(B35="","",IF(C35="","Enter burn",IF(C35&gt;B35,"Burn &gt; duration",IF(C35&lt;0,"Burn &lt; 0",IF(SQRT(D35^2+E35^2)&gt;4,"Acceleration &gt; 4",IF(COUNT(F35:I35)&lt;4,"Enter predictions","Ready to paste"))))))</x:f>
      </x:c>
    </x:row>
    <x:row r="36" ht="26" customHeight="1">
      <x:c r="A36" s="16" t="str">
        <x:v>L29</x:v>
      </x:c>
      <x:c r="B36" s="17"/>
      <x:c r="C36" s="17"/>
      <x:c r="D36" s="17"/>
      <x:c r="E36" s="17"/>
      <x:c r="F36" s="17"/>
      <x:c r="G36" s="17"/>
      <x:c r="H36" s="17"/>
      <x:c r="I36" s="17"/>
      <x:c r="J36" s="18" t="str">
        <x:f>IF(B36="","",$B$5+SUM($B$8:B35))</x:f>
      </x:c>
      <x:c r="K36" s="2" t="str">
        <x:f>IF(B36="","",IF(C36="","Enter burn",IF(C36&gt;B36,"Burn &gt; duration",IF(C36&lt;0,"Burn &lt; 0",IF(SQRT(D36^2+E36^2)&gt;4,"Acceleration &gt; 4",IF(COUNT(F36:I36)&lt;4,"Enter predictions","Ready to paste"))))))</x:f>
      </x:c>
    </x:row>
    <x:row r="37" ht="26" customHeight="1">
      <x:c r="A37" s="16" t="str">
        <x:v>L30</x:v>
      </x:c>
      <x:c r="B37" s="17"/>
      <x:c r="C37" s="17"/>
      <x:c r="D37" s="17"/>
      <x:c r="E37" s="17"/>
      <x:c r="F37" s="17"/>
      <x:c r="G37" s="17"/>
      <x:c r="H37" s="17"/>
      <x:c r="I37" s="17"/>
      <x:c r="J37" s="18" t="str">
        <x:f>IF(B37="","",$B$5+SUM($B$8:B36))</x:f>
      </x:c>
      <x:c r="K37" s="2" t="str">
        <x:f>IF(B37="","",IF(C37="","Enter burn",IF(C37&gt;B37,"Burn &gt; duration",IF(C37&lt;0,"Burn &lt; 0",IF(SQRT(D37^2+E37^2)&gt;4,"Acceleration &gt; 4",IF(COUNT(F37:I37)&lt;4,"Enter predictions","Ready to paste"))))))</x:f>
      </x:c>
    </x:row>
    <x:row r="38" ht="26" customHeight="1">
      <x:c r="A38" s="16" t="str">
        <x:v>L31</x:v>
      </x:c>
      <x:c r="B38" s="17"/>
      <x:c r="C38" s="17"/>
      <x:c r="D38" s="17"/>
      <x:c r="E38" s="17"/>
      <x:c r="F38" s="17"/>
      <x:c r="G38" s="17"/>
      <x:c r="H38" s="17"/>
      <x:c r="I38" s="17"/>
      <x:c r="J38" s="18" t="str">
        <x:f>IF(B38="","",$B$5+SUM($B$8:B37))</x:f>
      </x:c>
      <x:c r="K38" s="2" t="str">
        <x:f>IF(B38="","",IF(C38="","Enter burn",IF(C38&gt;B38,"Burn &gt; duration",IF(C38&lt;0,"Burn &lt; 0",IF(SQRT(D38^2+E38^2)&gt;4,"Acceleration &gt; 4",IF(COUNT(F38:I38)&lt;4,"Enter predictions","Ready to paste"))))))</x:f>
      </x:c>
    </x:row>
    <x:row r="39" ht="26" customHeight="1">
      <x:c r="A39" s="16" t="str">
        <x:v>L32</x:v>
      </x:c>
      <x:c r="B39" s="17"/>
      <x:c r="C39" s="17"/>
      <x:c r="D39" s="17"/>
      <x:c r="E39" s="17"/>
      <x:c r="F39" s="17"/>
      <x:c r="G39" s="17"/>
      <x:c r="H39" s="17"/>
      <x:c r="I39" s="17"/>
      <x:c r="J39" s="18" t="str">
        <x:f>IF(B39="","",$B$5+SUM($B$8:B38))</x:f>
      </x:c>
      <x:c r="K39" s="2" t="str">
        <x:f>IF(B39="","",IF(C39="","Enter burn",IF(C39&gt;B39,"Burn &gt; duration",IF(C39&lt;0,"Burn &lt; 0",IF(SQRT(D39^2+E39^2)&gt;4,"Acceleration &gt; 4",IF(COUNT(F39:I39)&lt;4,"Enter predictions","Ready to paste"))))))</x:f>
      </x:c>
    </x:row>
    <x:row r="40" ht="26" customHeight="1">
      <x:c r="A40" s="16" t="str">
        <x:v>L33</x:v>
      </x:c>
      <x:c r="B40" s="17"/>
      <x:c r="C40" s="17"/>
      <x:c r="D40" s="17"/>
      <x:c r="E40" s="17"/>
      <x:c r="F40" s="17"/>
      <x:c r="G40" s="17"/>
      <x:c r="H40" s="17"/>
      <x:c r="I40" s="17"/>
      <x:c r="J40" s="18" t="str">
        <x:f>IF(B40="","",$B$5+SUM($B$8:B39))</x:f>
      </x:c>
      <x:c r="K40" s="2" t="str">
        <x:f>IF(B40="","",IF(C40="","Enter burn",IF(C40&gt;B40,"Burn &gt; duration",IF(C40&lt;0,"Burn &lt; 0",IF(SQRT(D40^2+E40^2)&gt;4,"Acceleration &gt; 4",IF(COUNT(F40:I40)&lt;4,"Enter predictions","Ready to paste"))))))</x:f>
      </x:c>
    </x:row>
    <x:row r="41" ht="26" customHeight="1">
      <x:c r="A41" s="16" t="str">
        <x:v>L34</x:v>
      </x:c>
      <x:c r="B41" s="17"/>
      <x:c r="C41" s="17"/>
      <x:c r="D41" s="17"/>
      <x:c r="E41" s="17"/>
      <x:c r="F41" s="17"/>
      <x:c r="G41" s="17"/>
      <x:c r="H41" s="17"/>
      <x:c r="I41" s="17"/>
      <x:c r="J41" s="18" t="str">
        <x:f>IF(B41="","",$B$5+SUM($B$8:B40))</x:f>
      </x:c>
      <x:c r="K41" s="2" t="str">
        <x:f>IF(B41="","",IF(C41="","Enter burn",IF(C41&gt;B41,"Burn &gt; duration",IF(C41&lt;0,"Burn &lt; 0",IF(SQRT(D41^2+E41^2)&gt;4,"Acceleration &gt; 4",IF(COUNT(F41:I41)&lt;4,"Enter predictions","Ready to paste"))))))</x:f>
      </x:c>
    </x:row>
    <x:row r="42" ht="26" customHeight="1">
      <x:c r="A42" s="16" t="str">
        <x:v>L35</x:v>
      </x:c>
      <x:c r="B42" s="17"/>
      <x:c r="C42" s="17"/>
      <x:c r="D42" s="17"/>
      <x:c r="E42" s="17"/>
      <x:c r="F42" s="17"/>
      <x:c r="G42" s="17"/>
      <x:c r="H42" s="17"/>
      <x:c r="I42" s="17"/>
      <x:c r="J42" s="18" t="str">
        <x:f>IF(B42="","",$B$5+SUM($B$8:B41))</x:f>
      </x:c>
      <x:c r="K42" s="2" t="str">
        <x:f>IF(B42="","",IF(C42="","Enter burn",IF(C42&gt;B42,"Burn &gt; duration",IF(C42&lt;0,"Burn &lt; 0",IF(SQRT(D42^2+E42^2)&gt;4,"Acceleration &gt; 4",IF(COUNT(F42:I42)&lt;4,"Enter predictions","Ready to paste"))))))</x:f>
      </x:c>
    </x:row>
    <x:row r="43" ht="26" customHeight="1">
      <x:c r="A43" s="16" t="str">
        <x:v>L36</x:v>
      </x:c>
      <x:c r="B43" s="17"/>
      <x:c r="C43" s="17"/>
      <x:c r="D43" s="17"/>
      <x:c r="E43" s="17"/>
      <x:c r="F43" s="17"/>
      <x:c r="G43" s="17"/>
      <x:c r="H43" s="17"/>
      <x:c r="I43" s="17"/>
      <x:c r="J43" s="18" t="str">
        <x:f>IF(B43="","",$B$5+SUM($B$8:B42))</x:f>
      </x:c>
      <x:c r="K43" s="2" t="str">
        <x:f>IF(B43="","",IF(C43="","Enter burn",IF(C43&gt;B43,"Burn &gt; duration",IF(C43&lt;0,"Burn &lt; 0",IF(SQRT(D43^2+E43^2)&gt;4,"Acceleration &gt; 4",IF(COUNT(F43:I43)&lt;4,"Enter predictions","Ready to paste"))))))</x:f>
      </x:c>
    </x:row>
    <x:row r="44" ht="26" customHeight="1">
      <x:c r="A44" s="16" t="str">
        <x:v>L37</x:v>
      </x:c>
      <x:c r="B44" s="17"/>
      <x:c r="C44" s="17"/>
      <x:c r="D44" s="17"/>
      <x:c r="E44" s="17"/>
      <x:c r="F44" s="17"/>
      <x:c r="G44" s="17"/>
      <x:c r="H44" s="17"/>
      <x:c r="I44" s="17"/>
      <x:c r="J44" s="18" t="str">
        <x:f>IF(B44="","",$B$5+SUM($B$8:B43))</x:f>
      </x:c>
      <x:c r="K44" s="2" t="str">
        <x:f>IF(B44="","",IF(C44="","Enter burn",IF(C44&gt;B44,"Burn &gt; duration",IF(C44&lt;0,"Burn &lt; 0",IF(SQRT(D44^2+E44^2)&gt;4,"Acceleration &gt; 4",IF(COUNT(F44:I44)&lt;4,"Enter predictions","Ready to paste"))))))</x:f>
      </x:c>
    </x:row>
    <x:row r="45" ht="26" customHeight="1">
      <x:c r="A45" s="16" t="str">
        <x:v>L38</x:v>
      </x:c>
      <x:c r="B45" s="17"/>
      <x:c r="C45" s="17"/>
      <x:c r="D45" s="17"/>
      <x:c r="E45" s="17"/>
      <x:c r="F45" s="17"/>
      <x:c r="G45" s="17"/>
      <x:c r="H45" s="17"/>
      <x:c r="I45" s="17"/>
      <x:c r="J45" s="18" t="str">
        <x:f>IF(B45="","",$B$5+SUM($B$8:B44))</x:f>
      </x:c>
      <x:c r="K45" s="2" t="str">
        <x:f>IF(B45="","",IF(C45="","Enter burn",IF(C45&gt;B45,"Burn &gt; duration",IF(C45&lt;0,"Burn &lt; 0",IF(SQRT(D45^2+E45^2)&gt;4,"Acceleration &gt; 4",IF(COUNT(F45:I45)&lt;4,"Enter predictions","Ready to paste"))))))</x:f>
      </x:c>
    </x:row>
    <x:row r="46" ht="26" customHeight="1">
      <x:c r="A46" s="16" t="str">
        <x:v>L39</x:v>
      </x:c>
      <x:c r="B46" s="17"/>
      <x:c r="C46" s="17"/>
      <x:c r="D46" s="17"/>
      <x:c r="E46" s="17"/>
      <x:c r="F46" s="17"/>
      <x:c r="G46" s="17"/>
      <x:c r="H46" s="17"/>
      <x:c r="I46" s="17"/>
      <x:c r="J46" s="18" t="str">
        <x:f>IF(B46="","",$B$5+SUM($B$8:B45))</x:f>
      </x:c>
      <x:c r="K46" s="2" t="str">
        <x:f>IF(B46="","",IF(C46="","Enter burn",IF(C46&gt;B46,"Burn &gt; duration",IF(C46&lt;0,"Burn &lt; 0",IF(SQRT(D46^2+E46^2)&gt;4,"Acceleration &gt; 4",IF(COUNT(F46:I46)&lt;4,"Enter predictions","Ready to paste"))))))</x:f>
      </x:c>
    </x:row>
    <x:row r="47" ht="26" customHeight="1">
      <x:c r="A47" s="16" t="str">
        <x:v>L40</x:v>
      </x:c>
      <x:c r="B47" s="17"/>
      <x:c r="C47" s="17"/>
      <x:c r="D47" s="17"/>
      <x:c r="E47" s="17"/>
      <x:c r="F47" s="17"/>
      <x:c r="G47" s="17"/>
      <x:c r="H47" s="17"/>
      <x:c r="I47" s="17"/>
      <x:c r="J47" s="18" t="str">
        <x:f>IF(B47="","",$B$5+SUM($B$8:B46))</x:f>
      </x:c>
      <x:c r="K47" s="2" t="str">
        <x:f>IF(B47="","",IF(C47="","Enter burn",IF(C47&gt;B47,"Burn &gt; duration",IF(C47&lt;0,"Burn &lt; 0",IF(SQRT(D47^2+E47^2)&gt;4,"Acceleration &gt; 4",IF(COUNT(F47:I47)&lt;4,"Enter predictions","Ready to paste"))))))</x:f>
      </x:c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5" customHeight="1">
      <x:c r="A50" s="6" t="str">
        <x:v>The sheet records your physics answers. It does not calculate the trajectory or provide a correct firing solution.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</x:sheetData>
  <x:conditionalFormatting sqref="K8:K47">
    <x:cfRule type="containsText" dxfId="0" priority="1" operator="containsText" text="&gt;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xSplit="1" ySplit="7" topLeftCell="B8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1" hidden="0" customWidth="1"/>
    <x:col min="9" max="9" width="20" hidden="0" customWidth="1"/>
    <x:col min="10" max="10" width="20" hidden="0" customWidth="1"/>
    <x:col min="11" max="11" width="2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4" t="str">
        <x:v>Weapons | Paper firing solutions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2"/>
    </x:row>
    <x:row r="3" ht="25" customHeight="1">
      <x:c r="A3" s="6" t="str">
        <x:v>Copy completed rows A:F into Weapons &gt; Paste weapon rows. Use main or laser in column 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6" t="str">
        <x:v>For main: B is firing time and C:D are relative launch components. For laser: B is charge start and E:F are the future aim coordinates.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 t="str">
        <x:v>Main rounds planned</x:v>
      </x:c>
      <x:c r="B5" s="2"/>
      <x:c r="C5" s="2" t="n">
        <x:f>COUNTIFS(A8:A31,"main",B8:B31,"&gt;=0",B8:B31,"&lt;&gt;")</x:f>
        <x:v>0</x:v>
      </x:c>
      <x:c r="D5" s="2"/>
      <x:c r="E5" s="2" t="str">
        <x:v>Mission limit: 6</x:v>
      </x:c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9" customHeight="1">
      <x:c r="A7" s="12" t="str">
        <x:v>Weapon</x:v>
      </x:c>
      <x:c r="B7" s="12" t="str">
        <x:v>Start time (s)</x:v>
      </x:c>
      <x:c r="C7" s="12" t="str">
        <x:v>ux (m/s)</x:v>
      </x:c>
      <x:c r="D7" s="12" t="str">
        <x:v>uy (m/s)</x:v>
      </x:c>
      <x:c r="E7" s="12" t="str">
        <x:v>Aim x (m)</x:v>
      </x:c>
      <x:c r="F7" s="12" t="str">
        <x:v>Aim y (m)</x:v>
      </x:c>
      <x:c r="G7" s="12" t="str">
        <x:v>Fires at (s)</x:v>
      </x:c>
      <x:c r="H7" s="12" t="str">
        <x:v>Target / paper ID</x:v>
      </x:c>
      <x:c r="I7" s="12" t="str">
        <x:v>Predicted ship x (m)</x:v>
      </x:c>
      <x:c r="J7" s="12" t="str">
        <x:v>Predicted ship y (m)</x:v>
      </x:c>
      <x:c r="K7" s="12" t="str">
        <x:v>Expected result</x:v>
      </x:c>
    </x:row>
    <x:row r="8" ht="26" customHeight="1">
      <x:c r="A8" s="16" t="str">
        <x:v>main</x:v>
      </x:c>
      <x:c r="B8" s="17"/>
      <x:c r="C8" s="17"/>
      <x:c r="D8" s="17"/>
      <x:c r="E8" s="17"/>
      <x:c r="F8" s="17"/>
      <x:c r="G8" s="18" t="str">
        <x:f>IF(B8="","",IF(A8="laser",B8+10,IF(A8="main",B8,"Use main or laser")))</x:f>
      </x:c>
      <x:c r="H8" s="16"/>
      <x:c r="I8" s="17"/>
      <x:c r="J8" s="17"/>
      <x:c r="K8" s="16"/>
    </x:row>
    <x:row r="9" ht="26" customHeight="1">
      <x:c r="A9" s="16" t="str">
        <x:v>main</x:v>
      </x:c>
      <x:c r="B9" s="17"/>
      <x:c r="C9" s="17"/>
      <x:c r="D9" s="17"/>
      <x:c r="E9" s="17"/>
      <x:c r="F9" s="17"/>
      <x:c r="G9" s="18" t="str">
        <x:f>IF(B9="","",IF(A9="laser",B9+10,IF(A9="main",B9,"Use main or laser")))</x:f>
      </x:c>
      <x:c r="H9" s="16"/>
      <x:c r="I9" s="17"/>
      <x:c r="J9" s="17"/>
      <x:c r="K9" s="16"/>
    </x:row>
    <x:row r="10" ht="26" customHeight="1">
      <x:c r="A10" s="16" t="str">
        <x:v>main</x:v>
      </x:c>
      <x:c r="B10" s="17"/>
      <x:c r="C10" s="17"/>
      <x:c r="D10" s="17"/>
      <x:c r="E10" s="17"/>
      <x:c r="F10" s="17"/>
      <x:c r="G10" s="18" t="str">
        <x:f>IF(B10="","",IF(A10="laser",B10+10,IF(A10="main",B10,"Use main or laser")))</x:f>
      </x:c>
      <x:c r="H10" s="16"/>
      <x:c r="I10" s="17"/>
      <x:c r="J10" s="17"/>
      <x:c r="K10" s="16"/>
    </x:row>
    <x:row r="11" ht="26" customHeight="1">
      <x:c r="A11" s="16" t="str">
        <x:v>main</x:v>
      </x:c>
      <x:c r="B11" s="17"/>
      <x:c r="C11" s="17"/>
      <x:c r="D11" s="17"/>
      <x:c r="E11" s="17"/>
      <x:c r="F11" s="17"/>
      <x:c r="G11" s="18" t="str">
        <x:f>IF(B11="","",IF(A11="laser",B11+10,IF(A11="main",B11,"Use main or laser")))</x:f>
      </x:c>
      <x:c r="H11" s="16"/>
      <x:c r="I11" s="17"/>
      <x:c r="J11" s="17"/>
      <x:c r="K11" s="16"/>
    </x:row>
    <x:row r="12" ht="26" customHeight="1">
      <x:c r="A12" s="16" t="str">
        <x:v>main</x:v>
      </x:c>
      <x:c r="B12" s="17"/>
      <x:c r="C12" s="17"/>
      <x:c r="D12" s="17"/>
      <x:c r="E12" s="17"/>
      <x:c r="F12" s="17"/>
      <x:c r="G12" s="18" t="str">
        <x:f>IF(B12="","",IF(A12="laser",B12+10,IF(A12="main",B12,"Use main or laser")))</x:f>
      </x:c>
      <x:c r="H12" s="16"/>
      <x:c r="I12" s="17"/>
      <x:c r="J12" s="17"/>
      <x:c r="K12" s="16"/>
    </x:row>
    <x:row r="13" ht="26" customHeight="1">
      <x:c r="A13" s="16" t="str">
        <x:v>main</x:v>
      </x:c>
      <x:c r="B13" s="17"/>
      <x:c r="C13" s="17"/>
      <x:c r="D13" s="17"/>
      <x:c r="E13" s="17"/>
      <x:c r="F13" s="17"/>
      <x:c r="G13" s="18" t="str">
        <x:f>IF(B13="","",IF(A13="laser",B13+10,IF(A13="main",B13,"Use main or laser")))</x:f>
      </x:c>
      <x:c r="H13" s="16"/>
      <x:c r="I13" s="17"/>
      <x:c r="J13" s="17"/>
      <x:c r="K13" s="16"/>
    </x:row>
    <x:row r="14" ht="26" customHeight="1">
      <x:c r="A14" s="16" t="str">
        <x:v>laser</x:v>
      </x:c>
      <x:c r="B14" s="17"/>
      <x:c r="C14" s="17"/>
      <x:c r="D14" s="17"/>
      <x:c r="E14" s="17"/>
      <x:c r="F14" s="17"/>
      <x:c r="G14" s="18" t="str">
        <x:f>IF(B14="","",IF(A14="laser",B14+10,IF(A14="main",B14,"Use main or laser")))</x:f>
      </x:c>
      <x:c r="H14" s="16"/>
      <x:c r="I14" s="17"/>
      <x:c r="J14" s="17"/>
      <x:c r="K14" s="16"/>
    </x:row>
    <x:row r="15" ht="26" customHeight="1">
      <x:c r="A15" s="16" t="str">
        <x:v>laser</x:v>
      </x:c>
      <x:c r="B15" s="17"/>
      <x:c r="C15" s="17"/>
      <x:c r="D15" s="17"/>
      <x:c r="E15" s="17"/>
      <x:c r="F15" s="17"/>
      <x:c r="G15" s="18" t="str">
        <x:f>IF(B15="","",IF(A15="laser",B15+10,IF(A15="main",B15,"Use main or laser")))</x:f>
      </x:c>
      <x:c r="H15" s="16"/>
      <x:c r="I15" s="17"/>
      <x:c r="J15" s="17"/>
      <x:c r="K15" s="16"/>
    </x:row>
    <x:row r="16" ht="26" customHeight="1">
      <x:c r="A16" s="16" t="str">
        <x:v>laser</x:v>
      </x:c>
      <x:c r="B16" s="17"/>
      <x:c r="C16" s="17"/>
      <x:c r="D16" s="17"/>
      <x:c r="E16" s="17"/>
      <x:c r="F16" s="17"/>
      <x:c r="G16" s="18" t="str">
        <x:f>IF(B16="","",IF(A16="laser",B16+10,IF(A16="main",B16,"Use main or laser")))</x:f>
      </x:c>
      <x:c r="H16" s="16"/>
      <x:c r="I16" s="17"/>
      <x:c r="J16" s="17"/>
      <x:c r="K16" s="16"/>
    </x:row>
    <x:row r="17" ht="26" customHeight="1">
      <x:c r="A17" s="16" t="str">
        <x:v>laser</x:v>
      </x:c>
      <x:c r="B17" s="17"/>
      <x:c r="C17" s="17"/>
      <x:c r="D17" s="17"/>
      <x:c r="E17" s="17"/>
      <x:c r="F17" s="17"/>
      <x:c r="G17" s="18" t="str">
        <x:f>IF(B17="","",IF(A17="laser",B17+10,IF(A17="main",B17,"Use main or laser")))</x:f>
      </x:c>
      <x:c r="H17" s="16"/>
      <x:c r="I17" s="17"/>
      <x:c r="J17" s="17"/>
      <x:c r="K17" s="16"/>
    </x:row>
    <x:row r="18" ht="26" customHeight="1">
      <x:c r="A18" s="16" t="str">
        <x:v>laser</x:v>
      </x:c>
      <x:c r="B18" s="17"/>
      <x:c r="C18" s="17"/>
      <x:c r="D18" s="17"/>
      <x:c r="E18" s="17"/>
      <x:c r="F18" s="17"/>
      <x:c r="G18" s="18" t="str">
        <x:f>IF(B18="","",IF(A18="laser",B18+10,IF(A18="main",B18,"Use main or laser")))</x:f>
      </x:c>
      <x:c r="H18" s="16"/>
      <x:c r="I18" s="17"/>
      <x:c r="J18" s="17"/>
      <x:c r="K18" s="16"/>
    </x:row>
    <x:row r="19" ht="26" customHeight="1">
      <x:c r="A19" s="16" t="str">
        <x:v>laser</x:v>
      </x:c>
      <x:c r="B19" s="17"/>
      <x:c r="C19" s="17"/>
      <x:c r="D19" s="17"/>
      <x:c r="E19" s="17"/>
      <x:c r="F19" s="17"/>
      <x:c r="G19" s="18" t="str">
        <x:f>IF(B19="","",IF(A19="laser",B19+10,IF(A19="main",B19,"Use main or laser")))</x:f>
      </x:c>
      <x:c r="H19" s="16"/>
      <x:c r="I19" s="17"/>
      <x:c r="J19" s="17"/>
      <x:c r="K19" s="16"/>
    </x:row>
    <x:row r="20" ht="26" customHeight="1">
      <x:c r="A20" s="16" t="str">
        <x:v>laser</x:v>
      </x:c>
      <x:c r="B20" s="17"/>
      <x:c r="C20" s="17"/>
      <x:c r="D20" s="17"/>
      <x:c r="E20" s="17"/>
      <x:c r="F20" s="17"/>
      <x:c r="G20" s="18" t="str">
        <x:f>IF(B20="","",IF(A20="laser",B20+10,IF(A20="main",B20,"Use main or laser")))</x:f>
      </x:c>
      <x:c r="H20" s="16"/>
      <x:c r="I20" s="17"/>
      <x:c r="J20" s="17"/>
      <x:c r="K20" s="16"/>
    </x:row>
    <x:row r="21" ht="26" customHeight="1">
      <x:c r="A21" s="16" t="str">
        <x:v>laser</x:v>
      </x:c>
      <x:c r="B21" s="17"/>
      <x:c r="C21" s="17"/>
      <x:c r="D21" s="17"/>
      <x:c r="E21" s="17"/>
      <x:c r="F21" s="17"/>
      <x:c r="G21" s="18" t="str">
        <x:f>IF(B21="","",IF(A21="laser",B21+10,IF(A21="main",B21,"Use main or laser")))</x:f>
      </x:c>
      <x:c r="H21" s="16"/>
      <x:c r="I21" s="17"/>
      <x:c r="J21" s="17"/>
      <x:c r="K21" s="16"/>
    </x:row>
    <x:row r="22" ht="26" customHeight="1">
      <x:c r="A22" s="16" t="str">
        <x:v>laser</x:v>
      </x:c>
      <x:c r="B22" s="17"/>
      <x:c r="C22" s="17"/>
      <x:c r="D22" s="17"/>
      <x:c r="E22" s="17"/>
      <x:c r="F22" s="17"/>
      <x:c r="G22" s="18" t="str">
        <x:f>IF(B22="","",IF(A22="laser",B22+10,IF(A22="main",B22,"Use main or laser")))</x:f>
      </x:c>
      <x:c r="H22" s="16"/>
      <x:c r="I22" s="17"/>
      <x:c r="J22" s="17"/>
      <x:c r="K22" s="16"/>
    </x:row>
    <x:row r="23" ht="26" customHeight="1">
      <x:c r="A23" s="16" t="str">
        <x:v>laser</x:v>
      </x:c>
      <x:c r="B23" s="17"/>
      <x:c r="C23" s="17"/>
      <x:c r="D23" s="17"/>
      <x:c r="E23" s="17"/>
      <x:c r="F23" s="17"/>
      <x:c r="G23" s="18" t="str">
        <x:f>IF(B23="","",IF(A23="laser",B23+10,IF(A23="main",B23,"Use main or laser")))</x:f>
      </x:c>
      <x:c r="H23" s="16"/>
      <x:c r="I23" s="17"/>
      <x:c r="J23" s="17"/>
      <x:c r="K23" s="16"/>
    </x:row>
    <x:row r="24" ht="26" customHeight="1">
      <x:c r="A24" s="16" t="str">
        <x:v>laser</x:v>
      </x:c>
      <x:c r="B24" s="17"/>
      <x:c r="C24" s="17"/>
      <x:c r="D24" s="17"/>
      <x:c r="E24" s="17"/>
      <x:c r="F24" s="17"/>
      <x:c r="G24" s="18" t="str">
        <x:f>IF(B24="","",IF(A24="laser",B24+10,IF(A24="main",B24,"Use main or laser")))</x:f>
      </x:c>
      <x:c r="H24" s="16"/>
      <x:c r="I24" s="17"/>
      <x:c r="J24" s="17"/>
      <x:c r="K24" s="16"/>
    </x:row>
    <x:row r="25" ht="26" customHeight="1">
      <x:c r="A25" s="16" t="str">
        <x:v>laser</x:v>
      </x:c>
      <x:c r="B25" s="17"/>
      <x:c r="C25" s="17"/>
      <x:c r="D25" s="17"/>
      <x:c r="E25" s="17"/>
      <x:c r="F25" s="17"/>
      <x:c r="G25" s="18" t="str">
        <x:f>IF(B25="","",IF(A25="laser",B25+10,IF(A25="main",B25,"Use main or laser")))</x:f>
      </x:c>
      <x:c r="H25" s="16"/>
      <x:c r="I25" s="17"/>
      <x:c r="J25" s="17"/>
      <x:c r="K25" s="16"/>
    </x:row>
    <x:row r="26" ht="26" customHeight="1">
      <x:c r="A26" s="16" t="str">
        <x:v>laser</x:v>
      </x:c>
      <x:c r="B26" s="17"/>
      <x:c r="C26" s="17"/>
      <x:c r="D26" s="17"/>
      <x:c r="E26" s="17"/>
      <x:c r="F26" s="17"/>
      <x:c r="G26" s="18" t="str">
        <x:f>IF(B26="","",IF(A26="laser",B26+10,IF(A26="main",B26,"Use main or laser")))</x:f>
      </x:c>
      <x:c r="H26" s="16"/>
      <x:c r="I26" s="17"/>
      <x:c r="J26" s="17"/>
      <x:c r="K26" s="16"/>
    </x:row>
    <x:row r="27" ht="26" customHeight="1">
      <x:c r="A27" s="16" t="str">
        <x:v>laser</x:v>
      </x:c>
      <x:c r="B27" s="17"/>
      <x:c r="C27" s="17"/>
      <x:c r="D27" s="17"/>
      <x:c r="E27" s="17"/>
      <x:c r="F27" s="17"/>
      <x:c r="G27" s="18" t="str">
        <x:f>IF(B27="","",IF(A27="laser",B27+10,IF(A27="main",B27,"Use main or laser")))</x:f>
      </x:c>
      <x:c r="H27" s="16"/>
      <x:c r="I27" s="17"/>
      <x:c r="J27" s="17"/>
      <x:c r="K27" s="16"/>
    </x:row>
    <x:row r="28" ht="26" customHeight="1">
      <x:c r="A28" s="16" t="str">
        <x:v>laser</x:v>
      </x:c>
      <x:c r="B28" s="17"/>
      <x:c r="C28" s="17"/>
      <x:c r="D28" s="17"/>
      <x:c r="E28" s="17"/>
      <x:c r="F28" s="17"/>
      <x:c r="G28" s="18" t="str">
        <x:f>IF(B28="","",IF(A28="laser",B28+10,IF(A28="main",B28,"Use main or laser")))</x:f>
      </x:c>
      <x:c r="H28" s="16"/>
      <x:c r="I28" s="17"/>
      <x:c r="J28" s="17"/>
      <x:c r="K28" s="16"/>
    </x:row>
    <x:row r="29" ht="26" customHeight="1">
      <x:c r="A29" s="16" t="str">
        <x:v>laser</x:v>
      </x:c>
      <x:c r="B29" s="17"/>
      <x:c r="C29" s="17"/>
      <x:c r="D29" s="17"/>
      <x:c r="E29" s="17"/>
      <x:c r="F29" s="17"/>
      <x:c r="G29" s="18" t="str">
        <x:f>IF(B29="","",IF(A29="laser",B29+10,IF(A29="main",B29,"Use main or laser")))</x:f>
      </x:c>
      <x:c r="H29" s="16"/>
      <x:c r="I29" s="17"/>
      <x:c r="J29" s="17"/>
      <x:c r="K29" s="16"/>
    </x:row>
    <x:row r="30" ht="26" customHeight="1">
      <x:c r="A30" s="16" t="str">
        <x:v>laser</x:v>
      </x:c>
      <x:c r="B30" s="17"/>
      <x:c r="C30" s="17"/>
      <x:c r="D30" s="17"/>
      <x:c r="E30" s="17"/>
      <x:c r="F30" s="17"/>
      <x:c r="G30" s="18" t="str">
        <x:f>IF(B30="","",IF(A30="laser",B30+10,IF(A30="main",B30,"Use main or laser")))</x:f>
      </x:c>
      <x:c r="H30" s="16"/>
      <x:c r="I30" s="17"/>
      <x:c r="J30" s="17"/>
      <x:c r="K30" s="16"/>
    </x:row>
    <x:row r="31" ht="26" customHeight="1">
      <x:c r="A31" s="16" t="str">
        <x:v>laser</x:v>
      </x:c>
      <x:c r="B31" s="17"/>
      <x:c r="C31" s="17"/>
      <x:c r="D31" s="17"/>
      <x:c r="E31" s="17"/>
      <x:c r="F31" s="17"/>
      <x:c r="G31" s="18" t="str">
        <x:f>IF(B31="","",IF(A31="laser",B31+10,IF(A31="main",B31,"Use main or laser")))</x:f>
      </x:c>
      <x:c r="H31" s="16"/>
      <x:c r="I31" s="17"/>
      <x:c r="J31" s="17"/>
      <x:c r="K31" s="16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6" t="str">
        <x:v>A laser solution stays fixed during its 10-second charge. Compute the target and your ship at the firing time.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6" t="str">
        <x:v>Only torpedoes take laser damage. Mines, turrets, the station, and other projectiles can block the beam.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A36" s="6" t="str">
        <x:v>Main projectiles inherit ship velocity at the moment of firing. One direct hit disables a mine or turret.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</x:sheetData>
  <x:conditionalFormatting sqref="C5:C5">
    <x:cfRule type="cellIs" dxfId="1" priority="1" operator="greaterThan">
      <x:formula>6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xSplit="1" ySplit="7" topLeftCell="B8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2" hidden="0" customWidth="1"/>
    <x:col min="12" max="12" width="22" hidden="0" customWidth="1"/>
    <x:col min="13" max="13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4" t="str">
        <x:v>Debrief | Predictions and observations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2"/>
      <x:c r="L2" s="2"/>
      <x:c r="M2" s="2"/>
    </x:row>
    <x:row r="3" ht="25" customHeight="1">
      <x:c r="A3" s="6" t="str">
        <x:v>From Review, export observed results CSV. Import it separately and copy data rows A:J into this grid starting at A8.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6" t="str">
        <x:v>Do not overwrite your original Flight Plan. K:L calculate differences only after observations are supplied.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 t="str">
        <x:v>Attempt ID</x:v>
      </x:c>
      <x:c r="B5" s="2"/>
      <x:c r="C5" s="2" t="str"/>
      <x:c r="D5" s="2"/>
      <x:c r="E5" s="2" t="str">
        <x:v>Outcome</x:v>
      </x:c>
      <x:c r="F5" s="2"/>
      <x:c r="G5" s="2" t="str"/>
      <x:c r="H5" s="2"/>
      <x:c r="I5" s="2" t="str">
        <x:v>Outside time used (s)</x:v>
      </x:c>
      <x:c r="J5" s="2"/>
      <x:c r="K5" s="2"/>
      <x:c r="L5" s="2" t="str"/>
      <x:c r="M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49" customHeight="1">
      <x:c r="A7" s="12" t="str">
        <x:v>Segment ID</x:v>
      </x:c>
      <x:c r="B7" s="12" t="str">
        <x:v>End time (s)</x:v>
      </x:c>
      <x:c r="C7" s="12" t="str">
        <x:v>Predicted x (m)</x:v>
      </x:c>
      <x:c r="D7" s="12" t="str">
        <x:v>Predicted y (m)</x:v>
      </x:c>
      <x:c r="E7" s="12" t="str">
        <x:v>Actual x (m)</x:v>
      </x:c>
      <x:c r="F7" s="12" t="str">
        <x:v>Actual y (m)</x:v>
      </x:c>
      <x:c r="G7" s="12" t="str">
        <x:v>Predicted vx (m/s)</x:v>
      </x:c>
      <x:c r="H7" s="12" t="str">
        <x:v>Predicted vy (m/s)</x:v>
      </x:c>
      <x:c r="I7" s="12" t="str">
        <x:v>Actual vx (m/s)</x:v>
      </x:c>
      <x:c r="J7" s="12" t="str">
        <x:v>Actual vy (m/s)</x:v>
      </x:c>
      <x:c r="K7" s="12" t="str">
        <x:v>Position difference (m)</x:v>
      </x:c>
      <x:c r="L7" s="12" t="str">
        <x:v>Velocity difference (m/s)</x:v>
      </x:c>
      <x:c r="M7" s="12" t="str">
        <x:v>Explanation / revision</x:v>
      </x:c>
    </x:row>
    <x:row r="8" ht="26" customHeight="1">
      <x:c r="A8" s="16"/>
      <x:c r="B8" s="17"/>
      <x:c r="C8" s="17"/>
      <x:c r="D8" s="17"/>
      <x:c r="E8" s="17"/>
      <x:c r="F8" s="17"/>
      <x:c r="G8" s="17"/>
      <x:c r="H8" s="17"/>
      <x:c r="I8" s="17"/>
      <x:c r="J8" s="17"/>
      <x:c r="K8" s="18" t="str">
        <x:f>IF(COUNT(C8:F8)&lt;4,"",SQRT((E8-C8)^2+(F8-D8)^2))</x:f>
      </x:c>
      <x:c r="L8" s="18" t="str">
        <x:f>IF(COUNT(G8:J8)&lt;4,"",SQRT((I8-G8)^2+(J8-H8)^2))</x:f>
      </x:c>
      <x:c r="M8" s="16"/>
    </x:row>
    <x:row r="9" ht="26" customHeight="1">
      <x:c r="A9" s="16"/>
      <x:c r="B9" s="17"/>
      <x:c r="C9" s="17"/>
      <x:c r="D9" s="17"/>
      <x:c r="E9" s="17"/>
      <x:c r="F9" s="17"/>
      <x:c r="G9" s="17"/>
      <x:c r="H9" s="17"/>
      <x:c r="I9" s="17"/>
      <x:c r="J9" s="17"/>
      <x:c r="K9" s="18" t="str">
        <x:f>IF(COUNT(C9:F9)&lt;4,"",SQRT((E9-C9)^2+(F9-D9)^2))</x:f>
      </x:c>
      <x:c r="L9" s="18" t="str">
        <x:f>IF(COUNT(G9:J9)&lt;4,"",SQRT((I9-G9)^2+(J9-H9)^2))</x:f>
      </x:c>
      <x:c r="M9" s="16"/>
    </x:row>
    <x:row r="10" ht="26" customHeight="1">
      <x:c r="A10" s="16"/>
      <x:c r="B10" s="17"/>
      <x:c r="C10" s="17"/>
      <x:c r="D10" s="17"/>
      <x:c r="E10" s="17"/>
      <x:c r="F10" s="17"/>
      <x:c r="G10" s="17"/>
      <x:c r="H10" s="17"/>
      <x:c r="I10" s="17"/>
      <x:c r="J10" s="17"/>
      <x:c r="K10" s="18" t="str">
        <x:f>IF(COUNT(C10:F10)&lt;4,"",SQRT((E10-C10)^2+(F10-D10)^2))</x:f>
      </x:c>
      <x:c r="L10" s="18" t="str">
        <x:f>IF(COUNT(G10:J10)&lt;4,"",SQRT((I10-G10)^2+(J10-H10)^2))</x:f>
      </x:c>
      <x:c r="M10" s="16"/>
    </x:row>
    <x:row r="11" ht="26" customHeight="1">
      <x:c r="A11" s="16"/>
      <x:c r="B11" s="17"/>
      <x:c r="C11" s="17"/>
      <x:c r="D11" s="17"/>
      <x:c r="E11" s="17"/>
      <x:c r="F11" s="17"/>
      <x:c r="G11" s="17"/>
      <x:c r="H11" s="17"/>
      <x:c r="I11" s="17"/>
      <x:c r="J11" s="17"/>
      <x:c r="K11" s="18" t="str">
        <x:f>IF(COUNT(C11:F11)&lt;4,"",SQRT((E11-C11)^2+(F11-D11)^2))</x:f>
      </x:c>
      <x:c r="L11" s="18" t="str">
        <x:f>IF(COUNT(G11:J11)&lt;4,"",SQRT((I11-G11)^2+(J11-H11)^2))</x:f>
      </x:c>
      <x:c r="M11" s="16"/>
    </x:row>
    <x:row r="12" ht="26" customHeight="1">
      <x:c r="A12" s="16"/>
      <x:c r="B12" s="17"/>
      <x:c r="C12" s="17"/>
      <x:c r="D12" s="17"/>
      <x:c r="E12" s="17"/>
      <x:c r="F12" s="17"/>
      <x:c r="G12" s="17"/>
      <x:c r="H12" s="17"/>
      <x:c r="I12" s="17"/>
      <x:c r="J12" s="17"/>
      <x:c r="K12" s="18" t="str">
        <x:f>IF(COUNT(C12:F12)&lt;4,"",SQRT((E12-C12)^2+(F12-D12)^2))</x:f>
      </x:c>
      <x:c r="L12" s="18" t="str">
        <x:f>IF(COUNT(G12:J12)&lt;4,"",SQRT((I12-G12)^2+(J12-H12)^2))</x:f>
      </x:c>
      <x:c r="M12" s="16"/>
    </x:row>
    <x:row r="13" ht="26" customHeight="1">
      <x:c r="A13" s="16"/>
      <x:c r="B13" s="17"/>
      <x:c r="C13" s="17"/>
      <x:c r="D13" s="17"/>
      <x:c r="E13" s="17"/>
      <x:c r="F13" s="17"/>
      <x:c r="G13" s="17"/>
      <x:c r="H13" s="17"/>
      <x:c r="I13" s="17"/>
      <x:c r="J13" s="17"/>
      <x:c r="K13" s="18" t="str">
        <x:f>IF(COUNT(C13:F13)&lt;4,"",SQRT((E13-C13)^2+(F13-D13)^2))</x:f>
      </x:c>
      <x:c r="L13" s="18" t="str">
        <x:f>IF(COUNT(G13:J13)&lt;4,"",SQRT((I13-G13)^2+(J13-H13)^2))</x:f>
      </x:c>
      <x:c r="M13" s="16"/>
    </x:row>
    <x:row r="14" ht="26" customHeight="1">
      <x:c r="A14" s="16"/>
      <x:c r="B14" s="17"/>
      <x:c r="C14" s="17"/>
      <x:c r="D14" s="17"/>
      <x:c r="E14" s="17"/>
      <x:c r="F14" s="17"/>
      <x:c r="G14" s="17"/>
      <x:c r="H14" s="17"/>
      <x:c r="I14" s="17"/>
      <x:c r="J14" s="17"/>
      <x:c r="K14" s="18" t="str">
        <x:f>IF(COUNT(C14:F14)&lt;4,"",SQRT((E14-C14)^2+(F14-D14)^2))</x:f>
      </x:c>
      <x:c r="L14" s="18" t="str">
        <x:f>IF(COUNT(G14:J14)&lt;4,"",SQRT((I14-G14)^2+(J14-H14)^2))</x:f>
      </x:c>
      <x:c r="M14" s="16"/>
    </x:row>
    <x:row r="15" ht="26" customHeight="1">
      <x:c r="A15" s="16"/>
      <x:c r="B15" s="17"/>
      <x:c r="C15" s="17"/>
      <x:c r="D15" s="17"/>
      <x:c r="E15" s="17"/>
      <x:c r="F15" s="17"/>
      <x:c r="G15" s="17"/>
      <x:c r="H15" s="17"/>
      <x:c r="I15" s="17"/>
      <x:c r="J15" s="17"/>
      <x:c r="K15" s="18" t="str">
        <x:f>IF(COUNT(C15:F15)&lt;4,"",SQRT((E15-C15)^2+(F15-D15)^2))</x:f>
      </x:c>
      <x:c r="L15" s="18" t="str">
        <x:f>IF(COUNT(G15:J15)&lt;4,"",SQRT((I15-G15)^2+(J15-H15)^2))</x:f>
      </x:c>
      <x:c r="M15" s="16"/>
    </x:row>
    <x:row r="16" ht="26" customHeight="1">
      <x:c r="A16" s="16"/>
      <x:c r="B16" s="17"/>
      <x:c r="C16" s="17"/>
      <x:c r="D16" s="17"/>
      <x:c r="E16" s="17"/>
      <x:c r="F16" s="17"/>
      <x:c r="G16" s="17"/>
      <x:c r="H16" s="17"/>
      <x:c r="I16" s="17"/>
      <x:c r="J16" s="17"/>
      <x:c r="K16" s="18" t="str">
        <x:f>IF(COUNT(C16:F16)&lt;4,"",SQRT((E16-C16)^2+(F16-D16)^2))</x:f>
      </x:c>
      <x:c r="L16" s="18" t="str">
        <x:f>IF(COUNT(G16:J16)&lt;4,"",SQRT((I16-G16)^2+(J16-H16)^2))</x:f>
      </x:c>
      <x:c r="M16" s="16"/>
    </x:row>
    <x:row r="17" ht="26" customHeight="1">
      <x:c r="A17" s="16"/>
      <x:c r="B17" s="17"/>
      <x:c r="C17" s="17"/>
      <x:c r="D17" s="17"/>
      <x:c r="E17" s="17"/>
      <x:c r="F17" s="17"/>
      <x:c r="G17" s="17"/>
      <x:c r="H17" s="17"/>
      <x:c r="I17" s="17"/>
      <x:c r="J17" s="17"/>
      <x:c r="K17" s="18" t="str">
        <x:f>IF(COUNT(C17:F17)&lt;4,"",SQRT((E17-C17)^2+(F17-D17)^2))</x:f>
      </x:c>
      <x:c r="L17" s="18" t="str">
        <x:f>IF(COUNT(G17:J17)&lt;4,"",SQRT((I17-G17)^2+(J17-H17)^2))</x:f>
      </x:c>
      <x:c r="M17" s="16"/>
    </x:row>
    <x:row r="18" ht="26" customHeight="1">
      <x:c r="A18" s="16"/>
      <x:c r="B18" s="17"/>
      <x:c r="C18" s="17"/>
      <x:c r="D18" s="17"/>
      <x:c r="E18" s="17"/>
      <x:c r="F18" s="17"/>
      <x:c r="G18" s="17"/>
      <x:c r="H18" s="17"/>
      <x:c r="I18" s="17"/>
      <x:c r="J18" s="17"/>
      <x:c r="K18" s="18" t="str">
        <x:f>IF(COUNT(C18:F18)&lt;4,"",SQRT((E18-C18)^2+(F18-D18)^2))</x:f>
      </x:c>
      <x:c r="L18" s="18" t="str">
        <x:f>IF(COUNT(G18:J18)&lt;4,"",SQRT((I18-G18)^2+(J18-H18)^2))</x:f>
      </x:c>
      <x:c r="M18" s="16"/>
    </x:row>
    <x:row r="19" ht="26" customHeight="1">
      <x:c r="A19" s="16"/>
      <x:c r="B19" s="17"/>
      <x:c r="C19" s="17"/>
      <x:c r="D19" s="17"/>
      <x:c r="E19" s="17"/>
      <x:c r="F19" s="17"/>
      <x:c r="G19" s="17"/>
      <x:c r="H19" s="17"/>
      <x:c r="I19" s="17"/>
      <x:c r="J19" s="17"/>
      <x:c r="K19" s="18" t="str">
        <x:f>IF(COUNT(C19:F19)&lt;4,"",SQRT((E19-C19)^2+(F19-D19)^2))</x:f>
      </x:c>
      <x:c r="L19" s="18" t="str">
        <x:f>IF(COUNT(G19:J19)&lt;4,"",SQRT((I19-G19)^2+(J19-H19)^2))</x:f>
      </x:c>
      <x:c r="M19" s="16"/>
    </x:row>
    <x:row r="20" ht="26" customHeight="1">
      <x:c r="A20" s="16"/>
      <x:c r="B20" s="17"/>
      <x:c r="C20" s="17"/>
      <x:c r="D20" s="17"/>
      <x:c r="E20" s="17"/>
      <x:c r="F20" s="17"/>
      <x:c r="G20" s="17"/>
      <x:c r="H20" s="17"/>
      <x:c r="I20" s="17"/>
      <x:c r="J20" s="17"/>
      <x:c r="K20" s="18" t="str">
        <x:f>IF(COUNT(C20:F20)&lt;4,"",SQRT((E20-C20)^2+(F20-D20)^2))</x:f>
      </x:c>
      <x:c r="L20" s="18" t="str">
        <x:f>IF(COUNT(G20:J20)&lt;4,"",SQRT((I20-G20)^2+(J20-H20)^2))</x:f>
      </x:c>
      <x:c r="M20" s="16"/>
    </x:row>
    <x:row r="21" ht="26" customHeight="1">
      <x:c r="A21" s="16"/>
      <x:c r="B21" s="17"/>
      <x:c r="C21" s="17"/>
      <x:c r="D21" s="17"/>
      <x:c r="E21" s="17"/>
      <x:c r="F21" s="17"/>
      <x:c r="G21" s="17"/>
      <x:c r="H21" s="17"/>
      <x:c r="I21" s="17"/>
      <x:c r="J21" s="17"/>
      <x:c r="K21" s="18" t="str">
        <x:f>IF(COUNT(C21:F21)&lt;4,"",SQRT((E21-C21)^2+(F21-D21)^2))</x:f>
      </x:c>
      <x:c r="L21" s="18" t="str">
        <x:f>IF(COUNT(G21:J21)&lt;4,"",SQRT((I21-G21)^2+(J21-H21)^2))</x:f>
      </x:c>
      <x:c r="M21" s="16"/>
    </x:row>
    <x:row r="22" ht="26" customHeight="1">
      <x:c r="A22" s="16"/>
      <x:c r="B22" s="17"/>
      <x:c r="C22" s="17"/>
      <x:c r="D22" s="17"/>
      <x:c r="E22" s="17"/>
      <x:c r="F22" s="17"/>
      <x:c r="G22" s="17"/>
      <x:c r="H22" s="17"/>
      <x:c r="I22" s="17"/>
      <x:c r="J22" s="17"/>
      <x:c r="K22" s="18" t="str">
        <x:f>IF(COUNT(C22:F22)&lt;4,"",SQRT((E22-C22)^2+(F22-D22)^2))</x:f>
      </x:c>
      <x:c r="L22" s="18" t="str">
        <x:f>IF(COUNT(G22:J22)&lt;4,"",SQRT((I22-G22)^2+(J22-H22)^2))</x:f>
      </x:c>
      <x:c r="M22" s="16"/>
    </x:row>
    <x:row r="23" ht="26" customHeight="1">
      <x:c r="A23" s="16"/>
      <x:c r="B23" s="17"/>
      <x:c r="C23" s="17"/>
      <x:c r="D23" s="17"/>
      <x:c r="E23" s="17"/>
      <x:c r="F23" s="17"/>
      <x:c r="G23" s="17"/>
      <x:c r="H23" s="17"/>
      <x:c r="I23" s="17"/>
      <x:c r="J23" s="17"/>
      <x:c r="K23" s="18" t="str">
        <x:f>IF(COUNT(C23:F23)&lt;4,"",SQRT((E23-C23)^2+(F23-D23)^2))</x:f>
      </x:c>
      <x:c r="L23" s="18" t="str">
        <x:f>IF(COUNT(G23:J23)&lt;4,"",SQRT((I23-G23)^2+(J23-H23)^2))</x:f>
      </x:c>
      <x:c r="M23" s="16"/>
    </x:row>
    <x:row r="24" ht="26" customHeight="1">
      <x:c r="A24" s="16"/>
      <x:c r="B24" s="17"/>
      <x:c r="C24" s="17"/>
      <x:c r="D24" s="17"/>
      <x:c r="E24" s="17"/>
      <x:c r="F24" s="17"/>
      <x:c r="G24" s="17"/>
      <x:c r="H24" s="17"/>
      <x:c r="I24" s="17"/>
      <x:c r="J24" s="17"/>
      <x:c r="K24" s="18" t="str">
        <x:f>IF(COUNT(C24:F24)&lt;4,"",SQRT((E24-C24)^2+(F24-D24)^2))</x:f>
      </x:c>
      <x:c r="L24" s="18" t="str">
        <x:f>IF(COUNT(G24:J24)&lt;4,"",SQRT((I24-G24)^2+(J24-H24)^2))</x:f>
      </x:c>
      <x:c r="M24" s="16"/>
    </x:row>
    <x:row r="25" ht="26" customHeight="1">
      <x:c r="A25" s="16"/>
      <x:c r="B25" s="17"/>
      <x:c r="C25" s="17"/>
      <x:c r="D25" s="17"/>
      <x:c r="E25" s="17"/>
      <x:c r="F25" s="17"/>
      <x:c r="G25" s="17"/>
      <x:c r="H25" s="17"/>
      <x:c r="I25" s="17"/>
      <x:c r="J25" s="17"/>
      <x:c r="K25" s="18" t="str">
        <x:f>IF(COUNT(C25:F25)&lt;4,"",SQRT((E25-C25)^2+(F25-D25)^2))</x:f>
      </x:c>
      <x:c r="L25" s="18" t="str">
        <x:f>IF(COUNT(G25:J25)&lt;4,"",SQRT((I25-G25)^2+(J25-H25)^2))</x:f>
      </x:c>
      <x:c r="M25" s="16"/>
    </x:row>
    <x:row r="26" ht="26" customHeight="1">
      <x:c r="A26" s="16"/>
      <x:c r="B26" s="17"/>
      <x:c r="C26" s="17"/>
      <x:c r="D26" s="17"/>
      <x:c r="E26" s="17"/>
      <x:c r="F26" s="17"/>
      <x:c r="G26" s="17"/>
      <x:c r="H26" s="17"/>
      <x:c r="I26" s="17"/>
      <x:c r="J26" s="17"/>
      <x:c r="K26" s="18" t="str">
        <x:f>IF(COUNT(C26:F26)&lt;4,"",SQRT((E26-C26)^2+(F26-D26)^2))</x:f>
      </x:c>
      <x:c r="L26" s="18" t="str">
        <x:f>IF(COUNT(G26:J26)&lt;4,"",SQRT((I26-G26)^2+(J26-H26)^2))</x:f>
      </x:c>
      <x:c r="M26" s="16"/>
    </x:row>
    <x:row r="27" ht="26" customHeight="1">
      <x:c r="A27" s="16"/>
      <x:c r="B27" s="17"/>
      <x:c r="C27" s="17"/>
      <x:c r="D27" s="17"/>
      <x:c r="E27" s="17"/>
      <x:c r="F27" s="17"/>
      <x:c r="G27" s="17"/>
      <x:c r="H27" s="17"/>
      <x:c r="I27" s="17"/>
      <x:c r="J27" s="17"/>
      <x:c r="K27" s="18" t="str">
        <x:f>IF(COUNT(C27:F27)&lt;4,"",SQRT((E27-C27)^2+(F27-D27)^2))</x:f>
      </x:c>
      <x:c r="L27" s="18" t="str">
        <x:f>IF(COUNT(G27:J27)&lt;4,"",SQRT((I27-G27)^2+(J27-H27)^2))</x:f>
      </x:c>
      <x:c r="M27" s="16"/>
    </x:row>
    <x:row r="28" ht="26" customHeight="1">
      <x:c r="A28" s="16"/>
      <x:c r="B28" s="17"/>
      <x:c r="C28" s="17"/>
      <x:c r="D28" s="17"/>
      <x:c r="E28" s="17"/>
      <x:c r="F28" s="17"/>
      <x:c r="G28" s="17"/>
      <x:c r="H28" s="17"/>
      <x:c r="I28" s="17"/>
      <x:c r="J28" s="17"/>
      <x:c r="K28" s="18" t="str">
        <x:f>IF(COUNT(C28:F28)&lt;4,"",SQRT((E28-C28)^2+(F28-D28)^2))</x:f>
      </x:c>
      <x:c r="L28" s="18" t="str">
        <x:f>IF(COUNT(G28:J28)&lt;4,"",SQRT((I28-G28)^2+(J28-H28)^2))</x:f>
      </x:c>
      <x:c r="M28" s="16"/>
    </x:row>
    <x:row r="29" ht="26" customHeight="1">
      <x:c r="A29" s="16"/>
      <x:c r="B29" s="17"/>
      <x:c r="C29" s="17"/>
      <x:c r="D29" s="17"/>
      <x:c r="E29" s="17"/>
      <x:c r="F29" s="17"/>
      <x:c r="G29" s="17"/>
      <x:c r="H29" s="17"/>
      <x:c r="I29" s="17"/>
      <x:c r="J29" s="17"/>
      <x:c r="K29" s="18" t="str">
        <x:f>IF(COUNT(C29:F29)&lt;4,"",SQRT((E29-C29)^2+(F29-D29)^2))</x:f>
      </x:c>
      <x:c r="L29" s="18" t="str">
        <x:f>IF(COUNT(G29:J29)&lt;4,"",SQRT((I29-G29)^2+(J29-H29)^2))</x:f>
      </x:c>
      <x:c r="M29" s="16"/>
    </x:row>
    <x:row r="30" ht="26" customHeight="1">
      <x:c r="A30" s="16"/>
      <x:c r="B30" s="17"/>
      <x:c r="C30" s="17"/>
      <x:c r="D30" s="17"/>
      <x:c r="E30" s="17"/>
      <x:c r="F30" s="17"/>
      <x:c r="G30" s="17"/>
      <x:c r="H30" s="17"/>
      <x:c r="I30" s="17"/>
      <x:c r="J30" s="17"/>
      <x:c r="K30" s="18" t="str">
        <x:f>IF(COUNT(C30:F30)&lt;4,"",SQRT((E30-C30)^2+(F30-D30)^2))</x:f>
      </x:c>
      <x:c r="L30" s="18" t="str">
        <x:f>IF(COUNT(G30:J30)&lt;4,"",SQRT((I30-G30)^2+(J30-H30)^2))</x:f>
      </x:c>
      <x:c r="M30" s="16"/>
    </x:row>
    <x:row r="31" ht="26" customHeight="1">
      <x:c r="A31" s="16"/>
      <x:c r="B31" s="17"/>
      <x:c r="C31" s="17"/>
      <x:c r="D31" s="17"/>
      <x:c r="E31" s="17"/>
      <x:c r="F31" s="17"/>
      <x:c r="G31" s="17"/>
      <x:c r="H31" s="17"/>
      <x:c r="I31" s="17"/>
      <x:c r="J31" s="17"/>
      <x:c r="K31" s="18" t="str">
        <x:f>IF(COUNT(C31:F31)&lt;4,"",SQRT((E31-C31)^2+(F31-D31)^2))</x:f>
      </x:c>
      <x:c r="L31" s="18" t="str">
        <x:f>IF(COUNT(G31:J31)&lt;4,"",SQRT((I31-G31)^2+(J31-H31)^2))</x:f>
      </x:c>
      <x:c r="M31" s="16"/>
    </x:row>
    <x:row r="32" ht="26" customHeight="1">
      <x:c r="A32" s="16"/>
      <x:c r="B32" s="17"/>
      <x:c r="C32" s="17"/>
      <x:c r="D32" s="17"/>
      <x:c r="E32" s="17"/>
      <x:c r="F32" s="17"/>
      <x:c r="G32" s="17"/>
      <x:c r="H32" s="17"/>
      <x:c r="I32" s="17"/>
      <x:c r="J32" s="17"/>
      <x:c r="K32" s="18" t="str">
        <x:f>IF(COUNT(C32:F32)&lt;4,"",SQRT((E32-C32)^2+(F32-D32)^2))</x:f>
      </x:c>
      <x:c r="L32" s="18" t="str">
        <x:f>IF(COUNT(G32:J32)&lt;4,"",SQRT((I32-G32)^2+(J32-H32)^2))</x:f>
      </x:c>
      <x:c r="M32" s="16"/>
    </x:row>
    <x:row r="33" ht="26" customHeight="1">
      <x:c r="A33" s="16"/>
      <x:c r="B33" s="17"/>
      <x:c r="C33" s="17"/>
      <x:c r="D33" s="17"/>
      <x:c r="E33" s="17"/>
      <x:c r="F33" s="17"/>
      <x:c r="G33" s="17"/>
      <x:c r="H33" s="17"/>
      <x:c r="I33" s="17"/>
      <x:c r="J33" s="17"/>
      <x:c r="K33" s="18" t="str">
        <x:f>IF(COUNT(C33:F33)&lt;4,"",SQRT((E33-C33)^2+(F33-D33)^2))</x:f>
      </x:c>
      <x:c r="L33" s="18" t="str">
        <x:f>IF(COUNT(G33:J33)&lt;4,"",SQRT((I33-G33)^2+(J33-H33)^2))</x:f>
      </x:c>
      <x:c r="M33" s="16"/>
    </x:row>
    <x:row r="34" ht="26" customHeight="1">
      <x:c r="A34" s="16"/>
      <x:c r="B34" s="17"/>
      <x:c r="C34" s="17"/>
      <x:c r="D34" s="17"/>
      <x:c r="E34" s="17"/>
      <x:c r="F34" s="17"/>
      <x:c r="G34" s="17"/>
      <x:c r="H34" s="17"/>
      <x:c r="I34" s="17"/>
      <x:c r="J34" s="17"/>
      <x:c r="K34" s="18" t="str">
        <x:f>IF(COUNT(C34:F34)&lt;4,"",SQRT((E34-C34)^2+(F34-D34)^2))</x:f>
      </x:c>
      <x:c r="L34" s="18" t="str">
        <x:f>IF(COUNT(G34:J34)&lt;4,"",SQRT((I34-G34)^2+(J34-H34)^2))</x:f>
      </x:c>
      <x:c r="M34" s="16"/>
    </x:row>
    <x:row r="35" ht="26" customHeight="1">
      <x:c r="A35" s="16"/>
      <x:c r="B35" s="17"/>
      <x:c r="C35" s="17"/>
      <x:c r="D35" s="17"/>
      <x:c r="E35" s="17"/>
      <x:c r="F35" s="17"/>
      <x:c r="G35" s="17"/>
      <x:c r="H35" s="17"/>
      <x:c r="I35" s="17"/>
      <x:c r="J35" s="17"/>
      <x:c r="K35" s="18" t="str">
        <x:f>IF(COUNT(C35:F35)&lt;4,"",SQRT((E35-C35)^2+(F35-D35)^2))</x:f>
      </x:c>
      <x:c r="L35" s="18" t="str">
        <x:f>IF(COUNT(G35:J35)&lt;4,"",SQRT((I35-G35)^2+(J35-H35)^2))</x:f>
      </x:c>
      <x:c r="M35" s="16"/>
    </x:row>
    <x:row r="36" ht="26" customHeight="1">
      <x:c r="A36" s="16"/>
      <x:c r="B36" s="17"/>
      <x:c r="C36" s="17"/>
      <x:c r="D36" s="17"/>
      <x:c r="E36" s="17"/>
      <x:c r="F36" s="17"/>
      <x:c r="G36" s="17"/>
      <x:c r="H36" s="17"/>
      <x:c r="I36" s="17"/>
      <x:c r="J36" s="17"/>
      <x:c r="K36" s="18" t="str">
        <x:f>IF(COUNT(C36:F36)&lt;4,"",SQRT((E36-C36)^2+(F36-D36)^2))</x:f>
      </x:c>
      <x:c r="L36" s="18" t="str">
        <x:f>IF(COUNT(G36:J36)&lt;4,"",SQRT((I36-G36)^2+(J36-H36)^2))</x:f>
      </x:c>
      <x:c r="M36" s="16"/>
    </x:row>
    <x:row r="37" ht="26" customHeight="1">
      <x:c r="A37" s="16"/>
      <x:c r="B37" s="17"/>
      <x:c r="C37" s="17"/>
      <x:c r="D37" s="17"/>
      <x:c r="E37" s="17"/>
      <x:c r="F37" s="17"/>
      <x:c r="G37" s="17"/>
      <x:c r="H37" s="17"/>
      <x:c r="I37" s="17"/>
      <x:c r="J37" s="17"/>
      <x:c r="K37" s="18" t="str">
        <x:f>IF(COUNT(C37:F37)&lt;4,"",SQRT((E37-C37)^2+(F37-D37)^2))</x:f>
      </x:c>
      <x:c r="L37" s="18" t="str">
        <x:f>IF(COUNT(G37:J37)&lt;4,"",SQRT((I37-G37)^2+(J37-H37)^2))</x:f>
      </x:c>
      <x:c r="M37" s="16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6" t="str">
        <x:v>Paper reflection: Where did your predicted path differ from the actual path, and what evidence explains the difference?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6" t="str">
        <x:v>Explain one ammunition tradeoff, one laser timing decision, and how you met the docking-speed requirement.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</x:sheetData>
  <x:pageMargins left="0.7" right="0.7" top="0.75" bottom="0.75" header="0.3" footer="0.3"/>
</x:worksheet>
</file>